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5/TORNEOS/NACIONALES/MENORES/RANKING/"/>
    </mc:Choice>
  </mc:AlternateContent>
  <xr:revisionPtr revIDLastSave="3161" documentId="11_D02E4ACC2B6C853A560F5073A5637193AE0F9F90" xr6:coauthVersionLast="47" xr6:coauthVersionMax="47" xr10:uidLastSave="{D2C582E0-DB18-4662-974C-9A2D88FD5A23}"/>
  <bookViews>
    <workbookView xWindow="-108" yWindow="-108" windowWidth="23256" windowHeight="12456" tabRatio="1000" activeTab="7" xr2:uid="{00000000-000D-0000-FFFF-FFFF00000000}"/>
  </bookViews>
  <sheets>
    <sheet name="U10M" sheetId="2" r:id="rId1"/>
    <sheet name="U12M" sheetId="11" r:id="rId2"/>
    <sheet name="U14M" sheetId="19" r:id="rId3"/>
    <sheet name="U16M" sheetId="15" r:id="rId4"/>
    <sheet name="U18M" sheetId="17" r:id="rId5"/>
    <sheet name="U10F" sheetId="6" r:id="rId6"/>
    <sheet name="U12F" sheetId="12" r:id="rId7"/>
    <sheet name="U14F" sheetId="14" r:id="rId8"/>
    <sheet name="U16F" sheetId="16" r:id="rId9"/>
    <sheet name="U18F" sheetId="18" r:id="rId10"/>
  </sheets>
  <definedNames>
    <definedName name="_xlnm._FilterDatabase" localSheetId="5" hidden="1">U10F!$A$6:$O$6</definedName>
    <definedName name="_xlnm._FilterDatabase" localSheetId="0" hidden="1">U10M!$A$6:$O$35</definedName>
    <definedName name="_xlnm._FilterDatabase" localSheetId="6" hidden="1">U12F!$A$6:$Q$6</definedName>
    <definedName name="_xlnm._FilterDatabase" localSheetId="1" hidden="1">U12M!$A$6:$R$6</definedName>
    <definedName name="_xlnm._FilterDatabase" localSheetId="7" hidden="1">U14F!$A$6:$AQ$6</definedName>
    <definedName name="_xlnm._FilterDatabase" localSheetId="2" hidden="1">U14M!$A$6:$AM$6</definedName>
    <definedName name="_xlnm._FilterDatabase" localSheetId="8" hidden="1">U16F!$A$6:$AK$55</definedName>
    <definedName name="_xlnm._FilterDatabase" localSheetId="3" hidden="1">U16M!$A$6:$AJ$57</definedName>
    <definedName name="_xlnm._FilterDatabase" localSheetId="9" hidden="1">U18F!$A$6:$AX$6</definedName>
    <definedName name="_xlnm._FilterDatabase" localSheetId="4" hidden="1">U18M!$A$6:$BB$6</definedName>
    <definedName name="_xlnm.Print_Area" localSheetId="5">U10F!$A$1:$O$18</definedName>
    <definedName name="_xlnm.Print_Area" localSheetId="6">U12F!$A$1:$Q$48</definedName>
    <definedName name="_xlnm.Print_Area" localSheetId="1">U12M!$A$1:$R$70</definedName>
    <definedName name="_xlnm.Print_Area" localSheetId="7">U14F!$A$1:$AQ$69</definedName>
    <definedName name="_xlnm.Print_Area" localSheetId="2">U14M!$A$1:$AM$99</definedName>
    <definedName name="_xlnm.Print_Area" localSheetId="8">U16F!$A$1:$AK$59</definedName>
    <definedName name="_xlnm.Print_Area" localSheetId="3">U16M!$A$1:$AJ$98</definedName>
    <definedName name="_xlnm.Print_Area" localSheetId="9">U18F!$A$1:$AX$42</definedName>
    <definedName name="_xlnm.Print_Area" localSheetId="4">U18M!$A$1:$BB$80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7" i="15" l="1"/>
  <c r="AJ9" i="15"/>
  <c r="AJ10" i="15"/>
  <c r="AJ11" i="15"/>
  <c r="AJ12" i="15"/>
  <c r="AJ13" i="15"/>
  <c r="AJ14" i="15"/>
  <c r="AJ15" i="15"/>
  <c r="AJ16" i="15"/>
  <c r="AJ17" i="15"/>
  <c r="AJ18" i="15"/>
  <c r="AJ19" i="15"/>
  <c r="AJ21" i="15"/>
  <c r="AJ22" i="15"/>
  <c r="AJ23" i="15"/>
  <c r="AJ20" i="15"/>
  <c r="AJ24" i="15"/>
  <c r="AJ25" i="15"/>
  <c r="AJ26" i="15"/>
  <c r="AJ27" i="15"/>
  <c r="AJ28" i="15"/>
  <c r="AJ29" i="15"/>
  <c r="AJ30" i="15"/>
  <c r="AJ31" i="15"/>
  <c r="AJ32" i="15"/>
  <c r="AJ33" i="15"/>
  <c r="AJ34" i="15"/>
  <c r="AJ35" i="15"/>
  <c r="AJ36" i="15"/>
  <c r="AJ37" i="15"/>
  <c r="AJ38" i="15"/>
  <c r="AJ39" i="15"/>
  <c r="AJ40" i="15"/>
  <c r="AJ41" i="15"/>
  <c r="AJ42" i="15"/>
  <c r="AJ43" i="15"/>
  <c r="AJ44" i="15"/>
  <c r="AJ45" i="15"/>
  <c r="AJ46" i="15"/>
  <c r="AJ47" i="15"/>
  <c r="AJ48" i="15"/>
  <c r="AJ49" i="15"/>
  <c r="AJ50" i="15"/>
  <c r="AJ51" i="15"/>
  <c r="AJ52" i="15"/>
  <c r="AJ53" i="15"/>
  <c r="AJ54" i="15"/>
  <c r="AJ55" i="15"/>
  <c r="AJ56" i="15"/>
  <c r="AJ57" i="15"/>
  <c r="AJ58" i="15"/>
  <c r="AJ59" i="15"/>
  <c r="AJ60" i="15"/>
  <c r="AJ61" i="15"/>
  <c r="AJ62" i="15"/>
  <c r="AJ63" i="15"/>
  <c r="AJ64" i="15"/>
  <c r="AJ65" i="15"/>
  <c r="AJ66" i="15"/>
  <c r="AJ67" i="15"/>
  <c r="AJ68" i="15"/>
  <c r="AJ69" i="15"/>
  <c r="AJ70" i="15"/>
  <c r="AJ71" i="15"/>
  <c r="AJ72" i="15"/>
  <c r="AJ73" i="15"/>
  <c r="AJ74" i="15"/>
  <c r="AJ75" i="15"/>
  <c r="AJ76" i="15"/>
  <c r="AJ77" i="15"/>
  <c r="AJ78" i="15"/>
  <c r="AJ79" i="15"/>
  <c r="AJ80" i="15"/>
  <c r="AJ81" i="15"/>
  <c r="AJ82" i="15"/>
  <c r="AJ83" i="15"/>
  <c r="AJ84" i="15"/>
  <c r="AJ85" i="15"/>
  <c r="AJ86" i="15"/>
  <c r="AJ87" i="15"/>
  <c r="AJ88" i="15"/>
  <c r="AJ89" i="15"/>
  <c r="AJ90" i="15"/>
  <c r="AJ91" i="15"/>
  <c r="AJ92" i="15"/>
  <c r="AJ93" i="15"/>
  <c r="AJ94" i="15"/>
  <c r="AJ95" i="15"/>
  <c r="AJ96" i="15"/>
  <c r="AJ97" i="15"/>
  <c r="AJ98" i="15"/>
  <c r="AJ99" i="15"/>
  <c r="AJ100" i="15"/>
  <c r="AJ101" i="15"/>
  <c r="AJ8" i="15"/>
  <c r="AM8" i="19"/>
  <c r="AM9" i="19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71" i="19"/>
  <c r="AM72" i="19"/>
  <c r="AM73" i="19"/>
  <c r="AM74" i="19"/>
  <c r="AM75" i="19"/>
  <c r="AM76" i="19"/>
  <c r="AM77" i="19"/>
  <c r="AM78" i="19"/>
  <c r="AM79" i="19"/>
  <c r="AM80" i="19"/>
  <c r="AM81" i="19"/>
  <c r="AM82" i="19"/>
  <c r="AM83" i="19"/>
  <c r="AM84" i="19"/>
  <c r="AM85" i="19"/>
  <c r="AM86" i="19"/>
  <c r="AM87" i="19"/>
  <c r="AM88" i="19"/>
  <c r="AM89" i="19"/>
  <c r="AM90" i="19"/>
  <c r="AM91" i="19"/>
  <c r="AM92" i="19"/>
  <c r="AM93" i="19"/>
  <c r="AM94" i="19"/>
  <c r="AM95" i="19"/>
  <c r="AM96" i="19"/>
  <c r="AM97" i="19"/>
  <c r="AM98" i="19"/>
  <c r="AM99" i="19"/>
  <c r="AM100" i="19"/>
  <c r="AM7" i="19"/>
  <c r="BB7" i="17"/>
  <c r="BB9" i="17"/>
  <c r="BB12" i="17"/>
  <c r="BB13" i="17"/>
  <c r="BB10" i="17"/>
  <c r="BB11" i="17"/>
  <c r="BB14" i="17"/>
  <c r="BB15" i="17"/>
  <c r="BB16" i="17"/>
  <c r="BB17" i="17"/>
  <c r="BB18" i="17"/>
  <c r="BB19" i="17"/>
  <c r="BB21" i="17"/>
  <c r="BB22" i="17"/>
  <c r="BB23" i="17"/>
  <c r="BB24" i="17"/>
  <c r="BB25" i="17"/>
  <c r="BB26" i="17"/>
  <c r="BB20" i="17"/>
  <c r="BB27" i="17"/>
  <c r="BB28" i="17"/>
  <c r="BB29" i="17"/>
  <c r="BB30" i="17"/>
  <c r="BB31" i="17"/>
  <c r="BB32" i="17"/>
  <c r="BB33" i="17"/>
  <c r="BB34" i="17"/>
  <c r="BB35" i="17"/>
  <c r="BB36" i="17"/>
  <c r="BB37" i="17"/>
  <c r="BB38" i="17"/>
  <c r="BB39" i="17"/>
  <c r="BB40" i="17"/>
  <c r="BB41" i="17"/>
  <c r="BB42" i="17"/>
  <c r="BB43" i="17"/>
  <c r="BB44" i="17"/>
  <c r="BB45" i="17"/>
  <c r="BB46" i="17"/>
  <c r="BB47" i="17"/>
  <c r="BB48" i="17"/>
  <c r="BB49" i="17"/>
  <c r="BB50" i="17"/>
  <c r="BB51" i="17"/>
  <c r="BB52" i="17"/>
  <c r="BB53" i="17"/>
  <c r="BB54" i="17"/>
  <c r="BB55" i="17"/>
  <c r="BB56" i="17"/>
  <c r="BB57" i="17"/>
  <c r="BB58" i="17"/>
  <c r="BB59" i="17"/>
  <c r="BB60" i="17"/>
  <c r="BB61" i="17"/>
  <c r="BB62" i="17"/>
  <c r="BB63" i="17"/>
  <c r="BB64" i="17"/>
  <c r="BB65" i="17"/>
  <c r="BB66" i="17"/>
  <c r="BB67" i="17"/>
  <c r="BB68" i="17"/>
  <c r="BB69" i="17"/>
  <c r="BB70" i="17"/>
  <c r="BB71" i="17"/>
  <c r="BB72" i="17"/>
  <c r="BB73" i="17"/>
  <c r="BB74" i="17"/>
  <c r="BB75" i="17"/>
  <c r="BB76" i="17"/>
  <c r="BB77" i="17"/>
  <c r="BB78" i="17"/>
  <c r="BB79" i="17"/>
  <c r="BB80" i="17"/>
  <c r="BB81" i="17"/>
  <c r="BB8" i="17"/>
  <c r="AQ8" i="14"/>
  <c r="AQ9" i="14"/>
  <c r="AQ10" i="14"/>
  <c r="AQ11" i="14"/>
  <c r="AQ12" i="14"/>
  <c r="AQ13" i="14"/>
  <c r="AQ14" i="14"/>
  <c r="AQ15" i="14"/>
  <c r="AQ16" i="14"/>
  <c r="AQ17" i="14"/>
  <c r="AQ18" i="14"/>
  <c r="AQ19" i="14"/>
  <c r="AQ20" i="14"/>
  <c r="AQ21" i="14"/>
  <c r="AQ22" i="14"/>
  <c r="AQ23" i="14"/>
  <c r="AQ24" i="14"/>
  <c r="AQ25" i="14"/>
  <c r="AQ26" i="14"/>
  <c r="AQ27" i="14"/>
  <c r="AQ28" i="14"/>
  <c r="AQ29" i="14"/>
  <c r="AQ30" i="14"/>
  <c r="AQ31" i="14"/>
  <c r="AQ32" i="14"/>
  <c r="AQ33" i="14"/>
  <c r="AQ34" i="14"/>
  <c r="AQ35" i="14"/>
  <c r="AQ36" i="14"/>
  <c r="AQ37" i="14"/>
  <c r="AQ38" i="14"/>
  <c r="AQ39" i="14"/>
  <c r="AQ40" i="14"/>
  <c r="AQ41" i="14"/>
  <c r="AQ42" i="14"/>
  <c r="AQ43" i="14"/>
  <c r="AQ44" i="14"/>
  <c r="AQ45" i="14"/>
  <c r="AQ46" i="14"/>
  <c r="AQ47" i="14"/>
  <c r="AQ48" i="14"/>
  <c r="AQ49" i="14"/>
  <c r="AQ50" i="14"/>
  <c r="AQ51" i="14"/>
  <c r="AQ52" i="14"/>
  <c r="AQ53" i="14"/>
  <c r="AQ54" i="14"/>
  <c r="AQ55" i="14"/>
  <c r="AQ56" i="14"/>
  <c r="AQ57" i="14"/>
  <c r="AQ58" i="14"/>
  <c r="AQ59" i="14"/>
  <c r="AQ60" i="14"/>
  <c r="AQ61" i="14"/>
  <c r="AQ62" i="14"/>
  <c r="AQ63" i="14"/>
  <c r="AQ64" i="14"/>
  <c r="AQ65" i="14"/>
  <c r="AQ66" i="14"/>
  <c r="AQ67" i="14"/>
  <c r="AQ68" i="14"/>
  <c r="AQ69" i="14"/>
  <c r="AQ70" i="14"/>
  <c r="AQ7" i="14"/>
  <c r="AV8" i="18"/>
  <c r="AV12" i="18"/>
  <c r="AV13" i="18"/>
  <c r="AX13" i="18"/>
  <c r="AW13" i="18"/>
  <c r="AY7" i="17"/>
  <c r="AX11" i="17"/>
  <c r="AM101" i="19"/>
  <c r="AM102" i="19"/>
  <c r="AM103" i="19"/>
  <c r="AM104" i="19"/>
  <c r="AM105" i="19"/>
  <c r="AK8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7" i="16"/>
  <c r="AK48" i="16"/>
  <c r="AK49" i="16"/>
  <c r="AK50" i="16"/>
  <c r="AK51" i="16"/>
  <c r="AK52" i="16"/>
  <c r="AK53" i="16"/>
  <c r="AK54" i="16"/>
  <c r="AK55" i="16"/>
  <c r="AK56" i="16"/>
  <c r="AK57" i="16"/>
  <c r="AK58" i="16"/>
  <c r="AK59" i="16"/>
  <c r="AK60" i="16"/>
  <c r="AK61" i="16"/>
  <c r="AK7" i="16"/>
  <c r="AX8" i="18"/>
  <c r="AX9" i="18"/>
  <c r="AX10" i="18"/>
  <c r="AX11" i="18"/>
  <c r="AX12" i="18"/>
  <c r="AX14" i="18"/>
  <c r="AX15" i="18"/>
  <c r="AX16" i="18"/>
  <c r="AX17" i="18"/>
  <c r="AX18" i="18"/>
  <c r="AX19" i="18"/>
  <c r="AX20" i="18"/>
  <c r="AX21" i="18"/>
  <c r="AX22" i="18"/>
  <c r="AX23" i="18"/>
  <c r="AX24" i="18"/>
  <c r="AX25" i="18"/>
  <c r="AX26" i="18"/>
  <c r="AX27" i="18"/>
  <c r="AX28" i="18"/>
  <c r="AX29" i="18"/>
  <c r="AX30" i="18"/>
  <c r="AX31" i="18"/>
  <c r="AX32" i="18"/>
  <c r="AX33" i="18"/>
  <c r="AX34" i="18"/>
  <c r="AX35" i="18"/>
  <c r="AX36" i="18"/>
  <c r="AX37" i="18"/>
  <c r="AX38" i="18"/>
  <c r="AX39" i="18"/>
  <c r="AX40" i="18"/>
  <c r="AX41" i="18"/>
  <c r="AX42" i="18"/>
  <c r="AX43" i="18"/>
  <c r="AX44" i="18"/>
  <c r="AX45" i="18"/>
  <c r="AX46" i="18"/>
  <c r="AX47" i="18"/>
  <c r="AX48" i="18"/>
  <c r="AX49" i="18"/>
  <c r="AX7" i="18"/>
  <c r="AU8" i="18"/>
  <c r="AT8" i="18"/>
  <c r="AT12" i="18"/>
  <c r="AW37" i="17"/>
  <c r="AW7" i="17"/>
  <c r="AV7" i="17"/>
  <c r="AW11" i="17"/>
  <c r="AV11" i="17"/>
  <c r="AW8" i="17"/>
  <c r="AU8" i="17"/>
  <c r="AT8" i="17"/>
  <c r="AS8" i="17"/>
  <c r="AR8" i="17"/>
  <c r="O45" i="2"/>
  <c r="O44" i="2"/>
  <c r="O39" i="2"/>
  <c r="O11" i="2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8" i="11"/>
  <c r="R7" i="1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8" i="12"/>
  <c r="Q9" i="12"/>
  <c r="Q7" i="12"/>
  <c r="AC7" i="16"/>
  <c r="AO7" i="18"/>
  <c r="O38" i="2"/>
  <c r="O43" i="2"/>
  <c r="O40" i="2"/>
  <c r="O42" i="2"/>
  <c r="O37" i="2"/>
  <c r="O41" i="2"/>
  <c r="O34" i="2"/>
  <c r="O18" i="6" l="1"/>
  <c r="AK7" i="17" l="1"/>
  <c r="AJ7" i="17"/>
  <c r="AB14" i="15" l="1"/>
  <c r="AC8" i="15"/>
  <c r="AB8" i="15"/>
  <c r="AE10" i="17"/>
  <c r="AE17" i="17"/>
  <c r="AE9" i="17"/>
  <c r="AE8" i="17"/>
  <c r="AF9" i="17"/>
  <c r="AJ12" i="18"/>
  <c r="AI12" i="18"/>
  <c r="A3" i="19"/>
  <c r="O35" i="2" l="1"/>
  <c r="O36" i="2"/>
  <c r="O33" i="2"/>
  <c r="AD7" i="17" l="1"/>
  <c r="Y9" i="18" l="1"/>
  <c r="X9" i="18"/>
  <c r="S9" i="17"/>
  <c r="U8" i="15"/>
  <c r="W15" i="18"/>
  <c r="O17" i="6"/>
  <c r="O16" i="6"/>
  <c r="O24" i="2"/>
  <c r="O31" i="2"/>
  <c r="O27" i="2" l="1"/>
  <c r="O25" i="2"/>
  <c r="O32" i="2"/>
  <c r="O29" i="2"/>
  <c r="O26" i="2"/>
  <c r="O28" i="2"/>
  <c r="O20" i="2"/>
  <c r="O14" i="2"/>
  <c r="O9" i="6"/>
  <c r="O8" i="6" l="1"/>
  <c r="O13" i="6"/>
  <c r="O12" i="6"/>
  <c r="O10" i="6"/>
  <c r="O15" i="6"/>
  <c r="O11" i="6"/>
  <c r="O14" i="6"/>
  <c r="O7" i="2"/>
  <c r="O13" i="2"/>
  <c r="O12" i="2"/>
  <c r="O9" i="2"/>
  <c r="O10" i="2"/>
  <c r="O23" i="2"/>
  <c r="O15" i="2"/>
  <c r="O16" i="2"/>
  <c r="O19" i="2"/>
  <c r="O18" i="2"/>
  <c r="O22" i="2"/>
  <c r="O21" i="2"/>
  <c r="O17" i="2"/>
  <c r="O30" i="2"/>
  <c r="O7" i="6"/>
  <c r="O8" i="2"/>
  <c r="A3" i="18"/>
  <c r="A3" i="17"/>
  <c r="A3" i="16"/>
  <c r="A3" i="15"/>
  <c r="A3" i="14"/>
  <c r="A3" i="12"/>
  <c r="A3" i="11"/>
  <c r="A3" i="6"/>
  <c r="A3" i="2"/>
</calcChain>
</file>

<file path=xl/sharedStrings.xml><?xml version="1.0" encoding="utf-8"?>
<sst xmlns="http://schemas.openxmlformats.org/spreadsheetml/2006/main" count="1277" uniqueCount="688">
  <si>
    <t>FECHA NACIMIENTO</t>
  </si>
  <si>
    <t>NOMBRE</t>
  </si>
  <si>
    <t>SENCILLOS</t>
  </si>
  <si>
    <t>DOBLES</t>
  </si>
  <si>
    <t>PUNTOS</t>
  </si>
  <si>
    <t>DATOS JUGADORES</t>
  </si>
  <si>
    <t xml:space="preserve">POSICION </t>
  </si>
  <si>
    <t>FEDERACION COSTARRICENSE DE TENIS</t>
  </si>
  <si>
    <t>U10 FEMENINO</t>
  </si>
  <si>
    <t>U10 MASCULINO</t>
  </si>
  <si>
    <t>DATOS JUGADORAS</t>
  </si>
  <si>
    <t>RANKING NACIONAL DE MENORES 2025</t>
  </si>
  <si>
    <t>I NACIONAL
DEL 06 AL 10 DE ENERO</t>
  </si>
  <si>
    <t>II NACIONAL
DEL 07 AL 16 DE FEBRERO</t>
  </si>
  <si>
    <t>III NACIONAL
DEL 21 AL 30 DE MARZO</t>
  </si>
  <si>
    <t>IV NACIONAL
DEL 09 AL 18 DE MAYO</t>
  </si>
  <si>
    <t>V NACIONAL
DEL 06 AL 22 DE JUNIO</t>
  </si>
  <si>
    <t>VI NACIONAL
DEL 11 AL 20 DE JULIO</t>
  </si>
  <si>
    <t>VII NACIONAL
DEL 19 AL 28 DE SETIEMBRE</t>
  </si>
  <si>
    <t>IV DOBLES NACIONAL
DEL 01 AL 09 DE NOVIEMBRE</t>
  </si>
  <si>
    <t>I NACIONAL
DEL 12 AL 16 DE ENERO</t>
  </si>
  <si>
    <t>II NACIONAL
DEL 24 DE ENERO AL 02 DE FEBRERO</t>
  </si>
  <si>
    <t>III NACIONAL
DEL 07 AL 16 DE MARZO</t>
  </si>
  <si>
    <t>IV NACIONAL
DEL 23 DE MAYO AL 01 DE JUNIO</t>
  </si>
  <si>
    <t>V NACIONAL
DEL 27 DE JUNIO AL 06 DE JULIO</t>
  </si>
  <si>
    <t>VII NACIONAL
DEL 22 AL 31 DE AGOSTO</t>
  </si>
  <si>
    <t>VI NACIONAL
DEL 01 AL 10 DE AGOSTO</t>
  </si>
  <si>
    <t>IV DOBLES NACIONAL
DEL 04 AL 12 DE OCTUBRE</t>
  </si>
  <si>
    <t>J100 SJ COSTA RICA
SEMANA DEL 06 DE ENERO</t>
  </si>
  <si>
    <t>COPA DEL CAFÉ J300
SEMANA DEL 13 DE ENERO</t>
  </si>
  <si>
    <t>LUCIA GALLEGOS</t>
  </si>
  <si>
    <t>ALEXANDRA CORDERO</t>
  </si>
  <si>
    <t>VALVERDE JIMENA</t>
  </si>
  <si>
    <t>BOLAÑOS NINA</t>
  </si>
  <si>
    <t>WONG ADRIANA</t>
  </si>
  <si>
    <t>PARADA MARIANA</t>
  </si>
  <si>
    <t>BALTODANO SARA</t>
  </si>
  <si>
    <t>ISAZA EMILIA</t>
  </si>
  <si>
    <t>GARNIER ALEXA</t>
  </si>
  <si>
    <t>HUEDA MARIANA</t>
  </si>
  <si>
    <t>MIRANDA ISABELLA</t>
  </si>
  <si>
    <t>MONTENEGRO INDIANA</t>
  </si>
  <si>
    <t>ORTIZ VALERIA</t>
  </si>
  <si>
    <t>GAMBOA JIMENA</t>
  </si>
  <si>
    <t>SANTAMARIA LAIA</t>
  </si>
  <si>
    <t>SANTAMARIA JULIA</t>
  </si>
  <si>
    <t>HERNANDEZ CHRISTIANA</t>
  </si>
  <si>
    <t>ARAYA EMMA</t>
  </si>
  <si>
    <t>ORTIZ SOFIA</t>
  </si>
  <si>
    <t>COTO SOL</t>
  </si>
  <si>
    <t>ORTIZ BELEN</t>
  </si>
  <si>
    <t>ZUÑIGA CRISTINA</t>
  </si>
  <si>
    <t>LEON AMANDA</t>
  </si>
  <si>
    <t>ACUÑA SOFIA</t>
  </si>
  <si>
    <t>CARMONA ABIGAIL</t>
  </si>
  <si>
    <t>MADRIGAL LUCIA</t>
  </si>
  <si>
    <t>QUESADA PRISCILLA</t>
  </si>
  <si>
    <t>SALAS CASTRO JIMENA</t>
  </si>
  <si>
    <t>HERRERA RODRIGUEZ VALENTINA</t>
  </si>
  <si>
    <t>RODO ARIANNA</t>
  </si>
  <si>
    <t>JARA LLUVIA</t>
  </si>
  <si>
    <t>MUÑOZ AMANDA</t>
  </si>
  <si>
    <t>COTO EMY</t>
  </si>
  <si>
    <t>CALDERON ELISA</t>
  </si>
  <si>
    <t>HERNANDEZ CONSTANZA</t>
  </si>
  <si>
    <t>ROJAS CAJINA SARAH</t>
  </si>
  <si>
    <t>ZUÑIGA MIRANDA SOFIA</t>
  </si>
  <si>
    <t>GONZALEZ BYANCA</t>
  </si>
  <si>
    <t>CARDENAS PEÑA EUGENIA</t>
  </si>
  <si>
    <t>SANDERS GARCIA PAULINA</t>
  </si>
  <si>
    <t>RODRIGUEZ OVIEDO ALESSANDRA</t>
  </si>
  <si>
    <t>ARAYA GONZALEZ FABIOLA</t>
  </si>
  <si>
    <t>TAPIA VEGA CAMILA</t>
  </si>
  <si>
    <t>OBREGON VALENTINA</t>
  </si>
  <si>
    <t>MONTERO VALENTINA</t>
  </si>
  <si>
    <t>LO NARDO FRANCESCA</t>
  </si>
  <si>
    <t>AGUERO MARIPAZ</t>
  </si>
  <si>
    <t>SEGNINI ISABELLA</t>
  </si>
  <si>
    <t>MOREIRA LISMEYL</t>
  </si>
  <si>
    <t>RICO ANDREA</t>
  </si>
  <si>
    <t>ACUÑA LUCIANA</t>
  </si>
  <si>
    <t>WA</t>
  </si>
  <si>
    <t>MONTERO ISABELLA</t>
  </si>
  <si>
    <t>MONTERO ANA ISABEL</t>
  </si>
  <si>
    <t>PARADA SOFIA</t>
  </si>
  <si>
    <t>BOLAÑOS SOFIA</t>
  </si>
  <si>
    <t>GAMBOA MARIA PAULA</t>
  </si>
  <si>
    <t>CERDAS LUCIANA</t>
  </si>
  <si>
    <t>FONSECA MARIANNE</t>
  </si>
  <si>
    <t>CASTILLO FIORELLA</t>
  </si>
  <si>
    <t>SANCHEZ ISABELLA</t>
  </si>
  <si>
    <t>HANE SOPHIA</t>
  </si>
  <si>
    <t>GONZALEZ TOMAS</t>
  </si>
  <si>
    <t>VILLALOBOS LEONARDO</t>
  </si>
  <si>
    <t>ESQUIVEL FRANCESCO</t>
  </si>
  <si>
    <t>BECERRA JULIAN</t>
  </si>
  <si>
    <t>FLIKIER GABRIEL</t>
  </si>
  <si>
    <t>HERNANDEZ MATEO</t>
  </si>
  <si>
    <t>ALVARADO JULIAN</t>
  </si>
  <si>
    <t>ISAZA TOMAS</t>
  </si>
  <si>
    <t>AMIEN MARIO</t>
  </si>
  <si>
    <t>ARAYA JAVIER</t>
  </si>
  <si>
    <t>DI LUCA MIKELE</t>
  </si>
  <si>
    <t>SUCRE FELIPE</t>
  </si>
  <si>
    <t>DI PALMA ALEJANDRO</t>
  </si>
  <si>
    <t>MORA ISAAC</t>
  </si>
  <si>
    <t>VILLALOBOS NICOLAS</t>
  </si>
  <si>
    <t>CRUZ HECTOR</t>
  </si>
  <si>
    <t>POZUELO FABIAN</t>
  </si>
  <si>
    <t>MATTOS LUCAS</t>
  </si>
  <si>
    <t>ROMERO SAMUEL</t>
  </si>
  <si>
    <t>PALOMO GABRIEL</t>
  </si>
  <si>
    <t>GONZALEZ ALBERTO</t>
  </si>
  <si>
    <t>MORALES JULIAN</t>
  </si>
  <si>
    <t>SOLANO DENNIS</t>
  </si>
  <si>
    <t>MATTOS DAVI</t>
  </si>
  <si>
    <t>OLIVER NOLAN</t>
  </si>
  <si>
    <t>SAUTER ALBERTO</t>
  </si>
  <si>
    <t>BRENES JOEL</t>
  </si>
  <si>
    <t>DAVIDESCU ALAN</t>
  </si>
  <si>
    <t>ENTOINE-DESMARAIS GABRIELLH</t>
  </si>
  <si>
    <t>AZOFEIFA TIJERINO IGNACIO</t>
  </si>
  <si>
    <t>MORALES SALAZAR JOSUE</t>
  </si>
  <si>
    <t>FROIMZON FISHMAN JONATHAN</t>
  </si>
  <si>
    <t>NEAL VEGA SAHID</t>
  </si>
  <si>
    <t>HUTZAL XAVIER</t>
  </si>
  <si>
    <t>LOBO FALLAS MATHIAS</t>
  </si>
  <si>
    <t>BRENES COLE JULIAN</t>
  </si>
  <si>
    <t>GONZALEZ ALEJANDRO</t>
  </si>
  <si>
    <t>CHACON PICADO ANDRES</t>
  </si>
  <si>
    <t>ESQUIVEL ROJAS SERGIO</t>
  </si>
  <si>
    <t>BOLAÑOS PANIAGUA IGNACIO</t>
  </si>
  <si>
    <t>ASEEM SHARMA</t>
  </si>
  <si>
    <t>ZUÑIGA SOLIS MARCELO</t>
  </si>
  <si>
    <t>ARTIÑANO RAMIREZ SALOMON</t>
  </si>
  <si>
    <t>MOLLOY LUKE</t>
  </si>
  <si>
    <t>GUARDIA ALBERTO</t>
  </si>
  <si>
    <t>MOLLOY JOSEPH</t>
  </si>
  <si>
    <t>PORTUGUEZ LIZAMA MATEO</t>
  </si>
  <si>
    <t>LIZANO CASTRO KEYLER</t>
  </si>
  <si>
    <t>ZUÑIGA MIRANDA TOMAS</t>
  </si>
  <si>
    <t>GOMEZ MORALES MATIAS</t>
  </si>
  <si>
    <t>OBANDO TRUQUE DIEGO</t>
  </si>
  <si>
    <t>SANCHEZ GUERRERO ISAAC</t>
  </si>
  <si>
    <t>MIRANDA CARVAJAL PIO ALBERTO</t>
  </si>
  <si>
    <t>DENGO QUINTANA MARIANO</t>
  </si>
  <si>
    <t>ARAYA SALAZAR PAULO</t>
  </si>
  <si>
    <t>POSAS LUIS DIEGO</t>
  </si>
  <si>
    <t>ARELLANO ALESSIO</t>
  </si>
  <si>
    <t>MORA ALBERTO</t>
  </si>
  <si>
    <t>NUÑEZ ANTONIO</t>
  </si>
  <si>
    <t>GARNIER JULIAN</t>
  </si>
  <si>
    <t>GARNIER IGNACIO</t>
  </si>
  <si>
    <t>NUÑEZ JUAN PABLO</t>
  </si>
  <si>
    <t>LO NARDO ANDREA</t>
  </si>
  <si>
    <t>SIMMONDS LUCA</t>
  </si>
  <si>
    <t>BOGANTES JUAN IGNACIO</t>
  </si>
  <si>
    <t>ZUÑIGA ROBERTO</t>
  </si>
  <si>
    <t>ARELLANO FABIO</t>
  </si>
  <si>
    <t>MONTENEGRO JUDAH</t>
  </si>
  <si>
    <t>BERMUDEZ  ANTONIO</t>
  </si>
  <si>
    <t>CARDENAS GODDARD GONZALO</t>
  </si>
  <si>
    <t>ESQUIVEL ROJAS DANIEL</t>
  </si>
  <si>
    <t>JIMENEZ CORRALES SEBASTIAN</t>
  </si>
  <si>
    <t>RODRIGUEZ BALMA MAURICIO</t>
  </si>
  <si>
    <t>ARAYA VOYSET ANTONIO</t>
  </si>
  <si>
    <t>MEZA BALLESTERO FELIPE</t>
  </si>
  <si>
    <t>SANDERS GARCIA BRYAN</t>
  </si>
  <si>
    <t>MORALES SALAZAR ANDRES</t>
  </si>
  <si>
    <t>CHACON PICADO FEDERICO</t>
  </si>
  <si>
    <t>RAMIREZ PEÑA ADRIAN</t>
  </si>
  <si>
    <t>SALAS VASQUEZ MARCELO</t>
  </si>
  <si>
    <t>CAMPOS PAES FELIPE</t>
  </si>
  <si>
    <t>CAMACHO ZUÑIGA IAN</t>
  </si>
  <si>
    <t>LORIA LEONARDO</t>
  </si>
  <si>
    <t>MORA ALVAREZ SEBASTIAN</t>
  </si>
  <si>
    <t>TIEDEMANN NICK</t>
  </si>
  <si>
    <t>TIEDEMAN NICK</t>
  </si>
  <si>
    <t>QUIROS TOMAS</t>
  </si>
  <si>
    <t>CASAW JOAQUIN</t>
  </si>
  <si>
    <t>ARAYA ZUÑIGA SEBASTIAN</t>
  </si>
  <si>
    <t>ARAYA CUADRA DANIEL</t>
  </si>
  <si>
    <t>AGUILAR MARIO</t>
  </si>
  <si>
    <t>DAVIDESCU IAN</t>
  </si>
  <si>
    <t>FLORES VALENTINA</t>
  </si>
  <si>
    <t xml:space="preserve">LIZANO ARIADNE </t>
  </si>
  <si>
    <t>COTO MARISSA</t>
  </si>
  <si>
    <t>FOX IVANKA</t>
  </si>
  <si>
    <t>RAMOS NATASHA</t>
  </si>
  <si>
    <t>ECHAVARRIA JIMENA</t>
  </si>
  <si>
    <t>OBANDO KIARA</t>
  </si>
  <si>
    <t>RODRIGUEZ MARIA CELESTE</t>
  </si>
  <si>
    <t>RODRIGUEZ ALESSANDRA</t>
  </si>
  <si>
    <t>ROJAS ARIANA</t>
  </si>
  <si>
    <t>DIAZ GENESIS</t>
  </si>
  <si>
    <t>ZAMORA MARISOL</t>
  </si>
  <si>
    <t>ESQUIVEL SERGIO</t>
  </si>
  <si>
    <t>DELGADO ANDRES</t>
  </si>
  <si>
    <t>ARTIÑANO SALOMON</t>
  </si>
  <si>
    <t>MONGE IAN</t>
  </si>
  <si>
    <t>VARGAS TOMAS</t>
  </si>
  <si>
    <t>GRAZIANO TOMASSO</t>
  </si>
  <si>
    <t>GUERRA DIEGO</t>
  </si>
  <si>
    <t>MEZA IGNACIO</t>
  </si>
  <si>
    <t>SOTO EDUARDO</t>
  </si>
  <si>
    <t>SALGADO AARON</t>
  </si>
  <si>
    <t>ROMERO SEBASTIAN</t>
  </si>
  <si>
    <t>SUAREZ ANDRES</t>
  </si>
  <si>
    <t>RODO ANTONIO</t>
  </si>
  <si>
    <t>ARAYA CUADRA FELIPE</t>
  </si>
  <si>
    <t>ROJAS JOSE JOAQUIN</t>
  </si>
  <si>
    <t>ARAYA JUAN MANUEL</t>
  </si>
  <si>
    <t>ARANGUREN SEBASTIAN</t>
  </si>
  <si>
    <t>PEREZ MARTIN</t>
  </si>
  <si>
    <t>MARIN FELIPE</t>
  </si>
  <si>
    <t>SOTO SOTO SAUL</t>
  </si>
  <si>
    <t>SEDANO THIAGO</t>
  </si>
  <si>
    <t>SANDOVAL FERNANDO</t>
  </si>
  <si>
    <t>ZUÑIGA MARCELO</t>
  </si>
  <si>
    <t>ARAYA SEBASTIAN</t>
  </si>
  <si>
    <t>SHARMA KABIR</t>
  </si>
  <si>
    <t>VARGAS IGNACIO</t>
  </si>
  <si>
    <t>JIMENEZ FAUSTO</t>
  </si>
  <si>
    <t>ARGUEDAS FELIPE</t>
  </si>
  <si>
    <t>CORDERO SERGIO EDUARDO</t>
  </si>
  <si>
    <t>SOTO ALEJANDRO</t>
  </si>
  <si>
    <t>VEGA SANTIAGO</t>
  </si>
  <si>
    <t>RODRIGUEZ SAENZ SANTIAGO</t>
  </si>
  <si>
    <t>AGUILAR ELIAS</t>
  </si>
  <si>
    <t>ALFARO ESTEBAN</t>
  </si>
  <si>
    <t>GUTIERREZ JUAN PABLO</t>
  </si>
  <si>
    <t>HANE JOSHUA</t>
  </si>
  <si>
    <t>ARIAS IGNACIO</t>
  </si>
  <si>
    <t>SALOM JAVIER</t>
  </si>
  <si>
    <t>ROMAN YARIEL</t>
  </si>
  <si>
    <t>MORA ANGELO</t>
  </si>
  <si>
    <t>VALVERDE MATIAS</t>
  </si>
  <si>
    <t>SALAS MARCELO</t>
  </si>
  <si>
    <t>CARDENAS GONZALO</t>
  </si>
  <si>
    <t>MALAVASSI EVERARDO</t>
  </si>
  <si>
    <t>GOLCHER JOSE DANIEL</t>
  </si>
  <si>
    <t>ARAYA ISAAC</t>
  </si>
  <si>
    <t>MORA SEBASTIAN</t>
  </si>
  <si>
    <t>TREJOS ALBERTO</t>
  </si>
  <si>
    <t>BRIZUELA JORGE ALBERTO</t>
  </si>
  <si>
    <t>ELIZONDO BRAULIO</t>
  </si>
  <si>
    <t>CARVAJAL SEBASTIAN</t>
  </si>
  <si>
    <t>RODRIGUEZ BALMA ANTONIO</t>
  </si>
  <si>
    <t>SOTO ANDRES</t>
  </si>
  <si>
    <t>RAMIREZ ADRIAN</t>
  </si>
  <si>
    <t>ESQUIVEL DANIEL</t>
  </si>
  <si>
    <t>CORRALES ALBERTO</t>
  </si>
  <si>
    <t>BERMUDEZ ANTONIO</t>
  </si>
  <si>
    <t>MIRANDA PIO</t>
  </si>
  <si>
    <t>ALFARO JOSE MIGUEL</t>
  </si>
  <si>
    <t>NEYRA CHRISTOPHER</t>
  </si>
  <si>
    <t>FALLAS CAMILO</t>
  </si>
  <si>
    <t>MONTERO SEBASTIAN</t>
  </si>
  <si>
    <t>SHARMA ASEEM</t>
  </si>
  <si>
    <t>SOTO ALBERTO</t>
  </si>
  <si>
    <t>FEOLI ALESSANDRO</t>
  </si>
  <si>
    <t>07/01/2015</t>
  </si>
  <si>
    <t>U12 MASCULINO</t>
  </si>
  <si>
    <t>U14 MASCULINO</t>
  </si>
  <si>
    <t>U16 MASCULINO</t>
  </si>
  <si>
    <t>U18 MASCULINO</t>
  </si>
  <si>
    <t>U12 FEMENINO</t>
  </si>
  <si>
    <t>U14 FEMENINO</t>
  </si>
  <si>
    <t>U16 FEMENINO</t>
  </si>
  <si>
    <t>U18 FEMENINO</t>
  </si>
  <si>
    <t>24/03/2014</t>
  </si>
  <si>
    <t>12/6/2014</t>
  </si>
  <si>
    <t>05/12/2014</t>
  </si>
  <si>
    <t>04/06/2014</t>
  </si>
  <si>
    <t>28/12/2013</t>
  </si>
  <si>
    <t>25/07/2015</t>
  </si>
  <si>
    <t>04/11/13</t>
  </si>
  <si>
    <t>22/08/14</t>
  </si>
  <si>
    <t>29/08/14</t>
  </si>
  <si>
    <t>07/11/2014</t>
  </si>
  <si>
    <t>08/10/2013</t>
  </si>
  <si>
    <t>18/07/2014</t>
  </si>
  <si>
    <t>05/01/2014</t>
  </si>
  <si>
    <t>24/04/2014</t>
  </si>
  <si>
    <t>29/05/2009</t>
  </si>
  <si>
    <t>11/08/2010</t>
  </si>
  <si>
    <t>29/12/10</t>
  </si>
  <si>
    <t>17/12/2010</t>
  </si>
  <si>
    <t>25/10/2009</t>
  </si>
  <si>
    <t>16/1/2009</t>
  </si>
  <si>
    <t>23/06/09</t>
  </si>
  <si>
    <t>26/04/2010</t>
  </si>
  <si>
    <t>23/01/07</t>
  </si>
  <si>
    <t>09/03/2011</t>
  </si>
  <si>
    <t>16/08/2012</t>
  </si>
  <si>
    <t>23/12/2012</t>
  </si>
  <si>
    <t>12/10/2011</t>
  </si>
  <si>
    <t>11/12/2010</t>
  </si>
  <si>
    <t>24/09/2010</t>
  </si>
  <si>
    <t>30/01/2015</t>
  </si>
  <si>
    <t>03/05/2013</t>
  </si>
  <si>
    <t>18/04/2015</t>
  </si>
  <si>
    <t>09/01/2015</t>
  </si>
  <si>
    <t>11/04/13</t>
  </si>
  <si>
    <t>24/01/2014</t>
  </si>
  <si>
    <t>23/09/2013</t>
  </si>
  <si>
    <t>21/09/2012</t>
  </si>
  <si>
    <t>24/01/2012</t>
  </si>
  <si>
    <t>14/08/09</t>
  </si>
  <si>
    <t>19/06/2010</t>
  </si>
  <si>
    <t>18/08/11</t>
  </si>
  <si>
    <t>09/10/2010</t>
  </si>
  <si>
    <t>06/01/09</t>
  </si>
  <si>
    <t>06/09/11</t>
  </si>
  <si>
    <t>15/10/2009</t>
  </si>
  <si>
    <t>24/06/2010</t>
  </si>
  <si>
    <t>10/06/2008</t>
  </si>
  <si>
    <t>17/09/2009</t>
  </si>
  <si>
    <t>13/04/09</t>
  </si>
  <si>
    <t>05/05/2009</t>
  </si>
  <si>
    <t>6/9/2007</t>
  </si>
  <si>
    <t>20/01/2015</t>
  </si>
  <si>
    <t>20/05/2013</t>
  </si>
  <si>
    <t>28/10/2015</t>
  </si>
  <si>
    <t>25/07/12</t>
  </si>
  <si>
    <t>23/08/11</t>
  </si>
  <si>
    <t>01/02/2012</t>
  </si>
  <si>
    <t>11/07/12</t>
  </si>
  <si>
    <t>08/02/2010</t>
  </si>
  <si>
    <t>19/01/2012</t>
  </si>
  <si>
    <t>23/01/2012</t>
  </si>
  <si>
    <t>COPA DEL CAFÉ G1
COTECC ENERO 2025</t>
  </si>
  <si>
    <t>ROSERO CELESTE</t>
  </si>
  <si>
    <t>TOTALES</t>
  </si>
  <si>
    <t>FLORES CASTILLO VALENTINA</t>
  </si>
  <si>
    <t>J60
SAN JOSE BOWL
ENERO 2025</t>
  </si>
  <si>
    <t>03/12/2008</t>
  </si>
  <si>
    <t>16/09/2010</t>
  </si>
  <si>
    <t>15/05/09</t>
  </si>
  <si>
    <t>21/07/2011</t>
  </si>
  <si>
    <t>12/12/2012</t>
  </si>
  <si>
    <t>21/10/2013</t>
  </si>
  <si>
    <t>15/01/2009</t>
  </si>
  <si>
    <t>23/01/2008</t>
  </si>
  <si>
    <t>28/03/2007</t>
  </si>
  <si>
    <t>03/04/08</t>
  </si>
  <si>
    <t>J60 SAN JOSE CRC
SEMANA DEL 27 DE ENERO 2025</t>
  </si>
  <si>
    <t>D'AMBROSIO FIORELLA</t>
  </si>
  <si>
    <t>JIMENEZ CRISTINA</t>
  </si>
  <si>
    <t>UMAÑA MARYSIA</t>
  </si>
  <si>
    <t>SALOM LARISSA</t>
  </si>
  <si>
    <t>ROJAS SARAH</t>
  </si>
  <si>
    <t>BENAVIDES DIANA</t>
  </si>
  <si>
    <t>VALVERDE ORELLANA FERNANDA</t>
  </si>
  <si>
    <t>SABORIO HEINSKY</t>
  </si>
  <si>
    <t>TAPIA CAMILA</t>
  </si>
  <si>
    <t>25/09/2009</t>
  </si>
  <si>
    <t>ACUÑA MONGE SOFIA</t>
  </si>
  <si>
    <t>11/04/2010</t>
  </si>
  <si>
    <t>06/08/2010</t>
  </si>
  <si>
    <t>04/11/2011</t>
  </si>
  <si>
    <t>SEGNINI ANTONELLA</t>
  </si>
  <si>
    <t>22/11/2013</t>
  </si>
  <si>
    <t>BARRANTES ALLISON</t>
  </si>
  <si>
    <t>30/07/2013</t>
  </si>
  <si>
    <t>MADRIGAL ALEXA</t>
  </si>
  <si>
    <t>05/07/2013</t>
  </si>
  <si>
    <t>RODRIGUEZ ELENA</t>
  </si>
  <si>
    <t>MORA AMANDA</t>
  </si>
  <si>
    <t>08/08/2014</t>
  </si>
  <si>
    <t>04/04/2013</t>
  </si>
  <si>
    <t>TAPIA VEGA JULIANA</t>
  </si>
  <si>
    <t>8/10/2013</t>
  </si>
  <si>
    <t xml:space="preserve">ARTAVIA DIAZ ALIZA ABIGAIL </t>
  </si>
  <si>
    <t>LAZO PICADO MARIA JOSE</t>
  </si>
  <si>
    <t>ZINGONE VITTORIA</t>
  </si>
  <si>
    <t>ROSERO FLOREZ CELESTE</t>
  </si>
  <si>
    <t>24/08/2010</t>
  </si>
  <si>
    <t>MORALES JOSUE</t>
  </si>
  <si>
    <t>24/11/2012</t>
  </si>
  <si>
    <t>SAUTER CLARE ALBERTO</t>
  </si>
  <si>
    <t>08/12/2010</t>
  </si>
  <si>
    <t>WONG CRUZ MARCELO</t>
  </si>
  <si>
    <t>17/03/2011</t>
  </si>
  <si>
    <t>NG VIEIRA DYLAN ALEJANDRO</t>
  </si>
  <si>
    <t>FLIKIER ARIEH</t>
  </si>
  <si>
    <t>ZONTA JIMMY</t>
  </si>
  <si>
    <t>ALVAREZ ISAAC</t>
  </si>
  <si>
    <t xml:space="preserve">PARK LEE JUN YOUNG </t>
  </si>
  <si>
    <t>03/10/2009</t>
  </si>
  <si>
    <t>15/03//12</t>
  </si>
  <si>
    <t>23/09/09</t>
  </si>
  <si>
    <t>08/04/09</t>
  </si>
  <si>
    <t>GONZALEZ DENGO MIGUEL</t>
  </si>
  <si>
    <t>MATTOS OLIVEIRA LUCAS</t>
  </si>
  <si>
    <t>CRUZ HECTOR WEISLEDER</t>
  </si>
  <si>
    <t>GONZALEZ AGUIRRE ALBERTO</t>
  </si>
  <si>
    <t>24/06/2011</t>
  </si>
  <si>
    <t>BRENES SOSA JOEL</t>
  </si>
  <si>
    <t>RODRIGUEZ GALINDO SANTIAGO</t>
  </si>
  <si>
    <t>BRENES MATIAS</t>
  </si>
  <si>
    <t>OBANDO TRUQUE FELIPE</t>
  </si>
  <si>
    <t>SABORIO ISAAC</t>
  </si>
  <si>
    <t>20/02/2013</t>
  </si>
  <si>
    <t>GOMEZ ROJAS PABLO JOSE</t>
  </si>
  <si>
    <t>17/01/14</t>
  </si>
  <si>
    <t>NELKENBAUM EITAN</t>
  </si>
  <si>
    <t>FERNANDEZ VILLALTA LUCIA</t>
  </si>
  <si>
    <t>LIEBINGER GUTIERREZ CATALINA</t>
  </si>
  <si>
    <t>PERDOMO SOL VALENTINA</t>
  </si>
  <si>
    <t>MESEN MENDEZ AMANDA</t>
  </si>
  <si>
    <t>RIZZI CUERNO VICTORIA</t>
  </si>
  <si>
    <t>SUAREZ PEREZ MIA</t>
  </si>
  <si>
    <t>DORMOND GOMEZ AHILYN</t>
  </si>
  <si>
    <t>GRAZIANO SUAREZ MARIA ELISA</t>
  </si>
  <si>
    <t>ACUÑA LAURENT MILENA</t>
  </si>
  <si>
    <t>MADRIGAL GONZALEZ AURORA</t>
  </si>
  <si>
    <t>RODRIGUEZ SOTO LUCIANA</t>
  </si>
  <si>
    <t>ALFARO TAMARA</t>
  </si>
  <si>
    <t>ACUÑA LAURENT MARIANA</t>
  </si>
  <si>
    <t>LAZO PICADO ANA ELENA</t>
  </si>
  <si>
    <t>DELGADO HUBBELL CLARA</t>
  </si>
  <si>
    <t>FUENTES ALEXIA</t>
  </si>
  <si>
    <t>RAMOS BURGUILLOS NATASHA</t>
  </si>
  <si>
    <t>RODRIGUEZ PEÑA MARIA CELESTE</t>
  </si>
  <si>
    <t>CAMPOS MARIA DANIELA</t>
  </si>
  <si>
    <t>SANTIAGO LORIA JAVIERA</t>
  </si>
  <si>
    <t>ALFARO SALAS NAOMI</t>
  </si>
  <si>
    <t>WIERNIK DURMAN SAMUEL</t>
  </si>
  <si>
    <t>RANGEL PINEDA AGUSTIN</t>
  </si>
  <si>
    <t>OCHOA JUAN MARTIN</t>
  </si>
  <si>
    <t>SALAS ALCALA NICOLAS</t>
  </si>
  <si>
    <t>FONSECA IGNACIO</t>
  </si>
  <si>
    <t>GONZALEZ PEDRO</t>
  </si>
  <si>
    <t>MURILLO FLORES JAVIER</t>
  </si>
  <si>
    <t>DESMARAIS GABRIELLH-ENTOINE</t>
  </si>
  <si>
    <t>ZULUAGA MANUEL</t>
  </si>
  <si>
    <t>ESTRADA TOMAS</t>
  </si>
  <si>
    <t>CASTRO B. SEBASTIAN</t>
  </si>
  <si>
    <t>MOJICA EMILIO</t>
  </si>
  <si>
    <t>CORDERO JOSE ANDRES</t>
  </si>
  <si>
    <t>AJOY ALEJANDRO</t>
  </si>
  <si>
    <t>RODRIGUEZ S. TOMAS</t>
  </si>
  <si>
    <t>UMAÑA MARCO</t>
  </si>
  <si>
    <t>SALAS FEDRICO</t>
  </si>
  <si>
    <t>HUEDA B. JULIAN</t>
  </si>
  <si>
    <t>ZELEDON MARCELO</t>
  </si>
  <si>
    <t>GONZALEZ ADRIANO</t>
  </si>
  <si>
    <t>NG DYLAN</t>
  </si>
  <si>
    <t>COTO CAMILO</t>
  </si>
  <si>
    <t>GRAZIANO TOMMASO</t>
  </si>
  <si>
    <t>HERRERO FELIPE</t>
  </si>
  <si>
    <t>GUERRERO ISAAC</t>
  </si>
  <si>
    <t>VARGAS AARON</t>
  </si>
  <si>
    <t>LINDO DOMINIC GABRIEL</t>
  </si>
  <si>
    <t>CARRANZA AGUSTIN</t>
  </si>
  <si>
    <t>MORA ARCE ANGELO</t>
  </si>
  <si>
    <t>ALPIZAR SANTIAGO</t>
  </si>
  <si>
    <t>ARAYA ALEJANDRO</t>
  </si>
  <si>
    <t>BOLAÑOS DANIEL</t>
  </si>
  <si>
    <t>SANCHEZ CARLOS DAVID</t>
  </si>
  <si>
    <t>OQUENDO ALEXIS</t>
  </si>
  <si>
    <t xml:space="preserve">I OPEN NACIONAL, PINTURAS CELCO SUMMER CUP 2025, 8 AL 23 DE FEBRERO </t>
  </si>
  <si>
    <t>COPA GUATEMANA
COTECC U14
FEBRERO 2025</t>
  </si>
  <si>
    <t>COPA CANAL DE PANAMÁ
COTECC U14
FEBRERO 2025</t>
  </si>
  <si>
    <t>Junior Davis Cup Febrero 2025</t>
  </si>
  <si>
    <t>Billie Jean King Cup
Febrero 2025</t>
  </si>
  <si>
    <t>WORLD JUNIOR TENNIS COMPETITION
REP. DOMINICANA
MARZO 2025</t>
  </si>
  <si>
    <t>VILORIA ISABELLA DEL VALLE</t>
  </si>
  <si>
    <t>J60 SANTA TECLA ESA
MARZO 2025</t>
  </si>
  <si>
    <t>GONZALEZ CLARA</t>
  </si>
  <si>
    <t>RODRIGUEZ AMELIA</t>
  </si>
  <si>
    <t>OREAMUNO MARIPAZ</t>
  </si>
  <si>
    <t>SEQUEIRA LUCIA</t>
  </si>
  <si>
    <t>ROMERO CONSTANZA</t>
  </si>
  <si>
    <t>SEGURA MONSERRAT</t>
  </si>
  <si>
    <t>GAWDE SHANAYA</t>
  </si>
  <si>
    <t>NEAL SAHID</t>
  </si>
  <si>
    <t>LOBO MATHIAS</t>
  </si>
  <si>
    <t>ACOSTA SIMON</t>
  </si>
  <si>
    <t>BRYCE SAMUEL</t>
  </si>
  <si>
    <t>SILVA ANTONIO</t>
  </si>
  <si>
    <t>OCHOA TOMAS</t>
  </si>
  <si>
    <t>CASTRO GABRIEL</t>
  </si>
  <si>
    <t>DADA LUCIANO</t>
  </si>
  <si>
    <t>AMARO GABRIEL</t>
  </si>
  <si>
    <t>SANDOVAL MATEO</t>
  </si>
  <si>
    <t>HIGGINSON DANIEL</t>
  </si>
  <si>
    <t>GONZALEZ MATIAS</t>
  </si>
  <si>
    <t>SABET ROWAN</t>
  </si>
  <si>
    <t>18/11/2023</t>
  </si>
  <si>
    <t>COLLIN JOEL</t>
  </si>
  <si>
    <t>OROZCO ALEX</t>
  </si>
  <si>
    <t>KITZING STEFAN</t>
  </si>
  <si>
    <t>TONELLI VICENTE</t>
  </si>
  <si>
    <t>CACEREZ JULIAN</t>
  </si>
  <si>
    <t>CHU WU STEPHEN</t>
  </si>
  <si>
    <t>SALAS CARLOS</t>
  </si>
  <si>
    <t>CANTILLO MARCO</t>
  </si>
  <si>
    <t>LONGAN IGNACIO</t>
  </si>
  <si>
    <t>PICADO ANDRES</t>
  </si>
  <si>
    <t>SOTO SEBASTIAN</t>
  </si>
  <si>
    <t>SOLANO MATIAS</t>
  </si>
  <si>
    <t>BONCOMPAGNI GONZALO</t>
  </si>
  <si>
    <t>ROMERO LEON GAEL SALOMON</t>
  </si>
  <si>
    <t>MENDEZ VALENTINA</t>
  </si>
  <si>
    <t>TREJOS DEYANIRA</t>
  </si>
  <si>
    <t>OJEDA MARIANA</t>
  </si>
  <si>
    <t>ARTAVIA ALIZA</t>
  </si>
  <si>
    <t>BRENES MARIANNE</t>
  </si>
  <si>
    <t>ESQUIVEL CONSTANZA</t>
  </si>
  <si>
    <t>SOLIS ISABELLA</t>
  </si>
  <si>
    <t xml:space="preserve">                            </t>
  </si>
  <si>
    <t>J60 PANAMA
SEMANA SANTA
14 Apr - 19 Apr 2025</t>
  </si>
  <si>
    <t>J100 SAN JOSE CRC
SEMANA DEL 05 DE MAYO</t>
  </si>
  <si>
    <t>J60 NICARAGUA
SPORT SLAM CUP
SEMANA DEL 05 DE MAYO</t>
  </si>
  <si>
    <t>POSTOLOV FELIPE</t>
  </si>
  <si>
    <t xml:space="preserve">	15/05/2007</t>
  </si>
  <si>
    <t>J100 SJ SABANA BOWL
SEMANA DEL 28 DE ABRIL 2025</t>
  </si>
  <si>
    <t>I OPEN DOBLES  NACIONAL YONEX WINTER CUP, 3 AL 11 DE MAYO</t>
  </si>
  <si>
    <t>J60 NICARAGUA
MANAGUA COPA CLUB TERRAZA III EDICION.
SEMANA DEL 12 DE MAYO</t>
  </si>
  <si>
    <t>J30 US VIRGIN ISLANDS
CHRISTIANSTED USVI CUP
SEMANA DEL 12 DE MAYO</t>
  </si>
  <si>
    <t>J60 EL SALVADOR
SANTA TECLA
SEMANA DEL 19 DE MAYO</t>
  </si>
  <si>
    <t>CORRALES ALESSIA</t>
  </si>
  <si>
    <t>ROMERO LIA</t>
  </si>
  <si>
    <t>PORTA SEBASTIAN</t>
  </si>
  <si>
    <t>MOLLEGAS DANNYS</t>
  </si>
  <si>
    <t>CASTRO ROJAS SANTIAGO</t>
  </si>
  <si>
    <t>RIZZI ADRIANO</t>
  </si>
  <si>
    <t>CHAVERRI SEBASTIAN</t>
  </si>
  <si>
    <t>AMARO MATEO</t>
  </si>
  <si>
    <t>GADEA DANIEL</t>
  </si>
  <si>
    <t>II OPEN NACIONAL, YONEX WINTER CUP 2025, 24 MAYO AL 8 DE JUNIO</t>
  </si>
  <si>
    <t>J60 SANTA TECLA ESA
SEMANA DEL 26 DE MAYO</t>
  </si>
  <si>
    <t>COPA PANAMA
COTECC U14 G2
MAYO 2025</t>
  </si>
  <si>
    <t>COPA EL SALVADOR G2
MAYO 2025</t>
  </si>
  <si>
    <t>VILLALOBOS CORALIA</t>
  </si>
  <si>
    <t>RODRIGUEZ LUCIANA</t>
  </si>
  <si>
    <t>ARROYO LARISSA</t>
  </si>
  <si>
    <t>MESEN AMANDA</t>
  </si>
  <si>
    <t>SALAZAR SANTIAGO</t>
  </si>
  <si>
    <t>SILVA LINO</t>
  </si>
  <si>
    <t>ARIAS DARIEL JOSUE</t>
  </si>
  <si>
    <t>MENDEZ EMILIANO</t>
  </si>
  <si>
    <t>CACERES JULIAN</t>
  </si>
  <si>
    <t>GUTIERREZ NICOLAS</t>
  </si>
  <si>
    <t>VAN DER PUTTEN ALBERTO</t>
  </si>
  <si>
    <t>LEZCANO LEONOR</t>
  </si>
  <si>
    <t>GOZAINE HALIL</t>
  </si>
  <si>
    <t>ROJAS JOSE DAVID</t>
  </si>
  <si>
    <t>ZUÑIGA BRAULIO</t>
  </si>
  <si>
    <t>RAMIREZ JULIAN</t>
  </si>
  <si>
    <t>JITIC U14 EL SALVADOR 2025</t>
  </si>
  <si>
    <t>COPA GUATEMALA G2
JUNIO 2025</t>
  </si>
  <si>
    <t>Warning</t>
  </si>
  <si>
    <t>STEIN VICTORIA</t>
  </si>
  <si>
    <t>ZUÑIGA SOFIA</t>
  </si>
  <si>
    <t>UMAÑA SANTIAGO</t>
  </si>
  <si>
    <t>SANCHEZ ISAAC</t>
  </si>
  <si>
    <t>ZUÑIGA TOMAS</t>
  </si>
  <si>
    <t>NOGUERA DANIEL</t>
  </si>
  <si>
    <t>SALGADO EMILIANO</t>
  </si>
  <si>
    <t>REGNAULT DANIEL</t>
  </si>
  <si>
    <t>ZAMORA LUCCA</t>
  </si>
  <si>
    <t>GOMEZ IGNACIO</t>
  </si>
  <si>
    <t>04/06/2013</t>
  </si>
  <si>
    <t>20/07/2013</t>
  </si>
  <si>
    <t>09/07/2014</t>
  </si>
  <si>
    <t>03/01/14</t>
  </si>
  <si>
    <t>26/07/2013</t>
  </si>
  <si>
    <t>25/03/13</t>
  </si>
  <si>
    <t>15/10/2014</t>
  </si>
  <si>
    <t>24/03/2013</t>
  </si>
  <si>
    <t>9/11/ 2011</t>
  </si>
  <si>
    <t>29/01/2010</t>
  </si>
  <si>
    <t>16/10/2010</t>
  </si>
  <si>
    <t>18/11 /2011</t>
  </si>
  <si>
    <t>21/03/2010</t>
  </si>
  <si>
    <t>27/05/11</t>
  </si>
  <si>
    <t>29/11/2011</t>
  </si>
  <si>
    <t>17/01/12</t>
  </si>
  <si>
    <t>28/01/2011</t>
  </si>
  <si>
    <t>23/07/2009</t>
  </si>
  <si>
    <t>20/03/2013</t>
  </si>
  <si>
    <t>04/12/2014</t>
  </si>
  <si>
    <t>30/04/2015</t>
  </si>
  <si>
    <t>31/12/2011</t>
  </si>
  <si>
    <t>26/10/2011</t>
  </si>
  <si>
    <t>COPA MAIZ G3
JULIO 2025</t>
  </si>
  <si>
    <t>J30 SANTA TECLA ESA
SEMANA DEL 14 DE JULIO</t>
  </si>
  <si>
    <t>MELENDEZ MATIAS</t>
  </si>
  <si>
    <t>RIVAS ANTONIO</t>
  </si>
  <si>
    <t>REGNAULT ANIBAL</t>
  </si>
  <si>
    <t>MORELLII ALESSANDRO</t>
  </si>
  <si>
    <t>RAMIREZ ZOE</t>
  </si>
  <si>
    <t>NAVARRETE JIMENA</t>
  </si>
  <si>
    <t>COPA MANGO G2
JULIO 2025</t>
  </si>
  <si>
    <t>J30 SANTA TECLA ESA
SEMANA DEL 14 DE JULIO 2025</t>
  </si>
  <si>
    <t>J30 SALINAS ECU
SEMANA DEL 14 DE JULIO 2025</t>
  </si>
  <si>
    <t>J30 SALINAS ECU
SEMANA DEL 21 DE JULIO 2025</t>
  </si>
  <si>
    <t>J30 MANAGUE NCA
SEMANA DEL 28 DE JULIO 2025</t>
  </si>
  <si>
    <t>MORENO MARCO</t>
  </si>
  <si>
    <t>ESPINOZA FELIPE</t>
  </si>
  <si>
    <t>LIVEN TAI</t>
  </si>
  <si>
    <t>HERRERA VALENTINA</t>
  </si>
  <si>
    <t>PEREZ MARIPAZ</t>
  </si>
  <si>
    <t>PERDOMO VALENTINA</t>
  </si>
  <si>
    <t>LORIA MARIPAZ</t>
  </si>
  <si>
    <t>J30 MANAGUA NCA
SEMANA DEL 28 DE JULIO 2025</t>
  </si>
  <si>
    <t>J30 MANAGUA NCA
SEMANA DEL 04 AGOSTO 2025</t>
  </si>
  <si>
    <t>23/5/02012</t>
  </si>
  <si>
    <t>23/05/2012</t>
  </si>
  <si>
    <t xml:space="preserve">	21/07/2009</t>
  </si>
  <si>
    <t>01/09/2008</t>
  </si>
  <si>
    <t xml:space="preserve">	04/10/2009</t>
  </si>
  <si>
    <t xml:space="preserve">	08/04/2009</t>
  </si>
  <si>
    <t>03/03/2008</t>
  </si>
  <si>
    <t>13/09/2009</t>
  </si>
  <si>
    <t>03 05 2008</t>
  </si>
  <si>
    <t>28/05/2007</t>
  </si>
  <si>
    <t>17/01/2015</t>
  </si>
  <si>
    <t>02/04/09</t>
  </si>
  <si>
    <t>CONTECA GUATEMALA 2025</t>
  </si>
  <si>
    <t>AZOFEIFA IGNACIO</t>
  </si>
  <si>
    <t>MOREIRA HIDALGO LANDON</t>
  </si>
  <si>
    <t>ARAYA PAULO</t>
  </si>
  <si>
    <t>WIERNIK SAMUEL</t>
  </si>
  <si>
    <t>BRAVO TOMAS</t>
  </si>
  <si>
    <t>SILVA FABIO</t>
  </si>
  <si>
    <t>HERRERA PABLO</t>
  </si>
  <si>
    <t>PEREIRA ESTEBAN</t>
  </si>
  <si>
    <t>LAZO ANA ELENA</t>
  </si>
  <si>
    <t>KADER ELLA</t>
  </si>
  <si>
    <t>BALL LOPEZ EMMA</t>
  </si>
  <si>
    <t>MIRAMBELL MONSERRAT</t>
  </si>
  <si>
    <t>ZUÑIGA MARISSA</t>
  </si>
  <si>
    <t>J30 MANAGUA NCA
SEMANA DEL 15 DE SETIEMBRE 2025</t>
  </si>
  <si>
    <t>J30 MANAGUA NCA
SEMANA DEL 22 DE SETIEMBRE 2025</t>
  </si>
  <si>
    <t xml:space="preserve"> </t>
  </si>
  <si>
    <t>SOTO ISABELLA</t>
  </si>
  <si>
    <t>COTO NOELIA</t>
  </si>
  <si>
    <t>BENAVIDES SARA</t>
  </si>
  <si>
    <t>19/04/2016</t>
  </si>
  <si>
    <t>VARGAS SOFIA</t>
  </si>
  <si>
    <t>CALDERON HILARY</t>
  </si>
  <si>
    <t>DURAN MARIA BELEN</t>
  </si>
  <si>
    <t>CARVAJAL JULIANA</t>
  </si>
  <si>
    <t>CRUZ MARIA JOSE</t>
  </si>
  <si>
    <t>ROSENSTEELE JONAS</t>
  </si>
  <si>
    <t>TAPIA SERGIO</t>
  </si>
  <si>
    <t>ARAYA SANTIAGO</t>
  </si>
  <si>
    <t>ZUÑIGA BENJAMIN</t>
  </si>
  <si>
    <t>BOLAÑOS FELIPE</t>
  </si>
  <si>
    <t>RAMOS MATEO</t>
  </si>
  <si>
    <t>GUTIERREZ EDUARDO</t>
  </si>
  <si>
    <t>VILLAREVIA LUIS FERNANDO</t>
  </si>
  <si>
    <t>LOPEZ GEORCY</t>
  </si>
  <si>
    <t>VELASQUEZ NICOLAS</t>
  </si>
  <si>
    <t>URBINA SAMUEL</t>
  </si>
  <si>
    <t>FONSECA MATHIAS</t>
  </si>
  <si>
    <t>QUIROS JORGE</t>
  </si>
  <si>
    <t>CARLOTTI MATIAS</t>
  </si>
  <si>
    <t>CHACON JULIAN</t>
  </si>
  <si>
    <t>HASHIMOTO RYOTA</t>
  </si>
  <si>
    <t>NARANJO ADRIAN</t>
  </si>
  <si>
    <t>J30 SANTA TECLA ESA
SEMANA DEL 11 DE AGOSTO 2025</t>
  </si>
  <si>
    <t>CONTECA PANAMÁ 2025</t>
  </si>
  <si>
    <t>NELKENBAUM NOAM</t>
  </si>
  <si>
    <t>CORDERO LUIS MARIANO</t>
  </si>
  <si>
    <t>MOLINA ALEJANDRO</t>
  </si>
  <si>
    <t>II DOBLES NACIONAL CHRISTMAS CUP</t>
  </si>
  <si>
    <t>J30 BRIDGETOWN BARBADOS SEMANA DEL 03 DE NOVIEMBRE</t>
  </si>
  <si>
    <t>J60 SANTA TECLA
EL SALVADO
SEMANA DEL 27 DE OCTUBRE</t>
  </si>
  <si>
    <t>J60 SANTA TECLA
EL SALVADOR
SEMANA DEL 27 DE OCTUBRE</t>
  </si>
  <si>
    <t>J60 SANTA TECLA ESA
SEMANA DEL 27 DE OCTUBRE</t>
  </si>
  <si>
    <t>LINDO CONSTANZA</t>
  </si>
  <si>
    <t>BARRANTES ALEJANDRO</t>
  </si>
  <si>
    <t>BARRANTES ANDRES</t>
  </si>
  <si>
    <t>GUARDIA ANA LUISA</t>
  </si>
  <si>
    <t>J30 Guatemala
Semana del 10 de noviembre</t>
  </si>
  <si>
    <t>J30 Guatemala
Semana del 17 de noviembre</t>
  </si>
  <si>
    <t>J30 SJ Copa Pura Vida
Semana del 24 de noviembre</t>
  </si>
  <si>
    <t>J30 San José
Semana del 01 de diciembre</t>
  </si>
  <si>
    <t>Sencillos</t>
  </si>
  <si>
    <t>Dobles</t>
  </si>
  <si>
    <t>Copa Pura Vida COTECC G2</t>
  </si>
  <si>
    <t>III OPEN NACIONAL MARSH ASPROSE CHRISTMAS CUP 2025</t>
  </si>
  <si>
    <t>HONDURAS BOWL U14 G3
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</si>
</sst>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A]d&quot; de &quot;mmmm&quot; de &quot;yyyy;@"/>
    <numFmt numFmtId="165" formatCode="dd/mm/yyyy;@"/>
  </numFmts>
  <fonts count="1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20"/>
      <color rgb="FF002060"/>
      <name val="Aptos Narrow"/>
      <family val="2"/>
      <scheme val="minor"/>
    </font>
    <font>
      <sz val="20"/>
      <color theme="6"/>
      <name val="Aptos Narrow"/>
      <family val="2"/>
      <scheme val="minor"/>
    </font>
    <font>
      <b/>
      <sz val="18"/>
      <color rgb="FFFFFFFF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0"/>
      <color theme="8" tint="-0.499984740745262"/>
      <name val="Aptos Narrow"/>
      <family val="2"/>
      <scheme val="minor"/>
    </font>
    <font>
      <sz val="20"/>
      <color theme="8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800080"/>
      </patternFill>
    </fill>
    <fill>
      <patternFill patternType="solid">
        <fgColor theme="7"/>
        <bgColor rgb="FF800080"/>
      </patternFill>
    </fill>
    <fill>
      <patternFill patternType="solid">
        <fgColor theme="9"/>
        <bgColor rgb="FF800080"/>
      </patternFill>
    </fill>
    <fill>
      <patternFill patternType="solid">
        <fgColor rgb="FF002060"/>
        <bgColor rgb="FF800080"/>
      </patternFill>
    </fill>
    <fill>
      <patternFill patternType="solid">
        <fgColor rgb="FF008080"/>
        <bgColor rgb="FF80008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 applyNumberFormat="0" applyFill="0" applyBorder="0" applyAlignment="0" applyProtection="0"/>
  </cellStyleXfs>
  <cellXfs count="133">
    <xf numFmtId="0" fontId="0" fillId="0" borderId="0" xfId="0"/>
    <xf numFmtId="0" fontId="6" fillId="0" borderId="0" xfId="1" applyFont="1" applyAlignment="1">
      <alignment horizontal="center" vertical="center"/>
    </xf>
    <xf numFmtId="14" fontId="8" fillId="6" borderId="7" xfId="1" applyNumberFormat="1" applyFont="1" applyFill="1" applyBorder="1" applyAlignment="1">
      <alignment horizontal="center" vertical="center" wrapText="1"/>
    </xf>
    <xf numFmtId="14" fontId="8" fillId="7" borderId="7" xfId="1" applyNumberFormat="1" applyFont="1" applyFill="1" applyBorder="1" applyAlignment="1">
      <alignment horizontal="center" vertical="center" wrapText="1"/>
    </xf>
    <xf numFmtId="14" fontId="9" fillId="7" borderId="7" xfId="1" applyNumberFormat="1" applyFont="1" applyFill="1" applyBorder="1" applyAlignment="1">
      <alignment horizontal="center" vertical="center" wrapText="1"/>
    </xf>
    <xf numFmtId="14" fontId="9" fillId="7" borderId="9" xfId="1" applyNumberFormat="1" applyFont="1" applyFill="1" applyBorder="1" applyAlignment="1">
      <alignment horizontal="center" vertical="center" wrapText="1"/>
    </xf>
    <xf numFmtId="14" fontId="10" fillId="3" borderId="1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1" fontId="8" fillId="4" borderId="10" xfId="1" applyNumberFormat="1" applyFont="1" applyFill="1" applyBorder="1" applyAlignment="1">
      <alignment horizontal="center" vertical="center"/>
    </xf>
    <xf numFmtId="2" fontId="8" fillId="4" borderId="6" xfId="1" applyNumberFormat="1" applyFont="1" applyFill="1" applyBorder="1" applyAlignment="1">
      <alignment horizontal="center" vertical="center"/>
    </xf>
    <xf numFmtId="14" fontId="8" fillId="4" borderId="6" xfId="1" applyNumberFormat="1" applyFont="1" applyFill="1" applyBorder="1" applyAlignment="1">
      <alignment horizontal="center" vertical="center"/>
    </xf>
    <xf numFmtId="14" fontId="8" fillId="6" borderId="12" xfId="1" applyNumberFormat="1" applyFont="1" applyFill="1" applyBorder="1" applyAlignment="1">
      <alignment horizontal="center" vertical="center"/>
    </xf>
    <xf numFmtId="14" fontId="8" fillId="6" borderId="12" xfId="1" applyNumberFormat="1" applyFont="1" applyFill="1" applyBorder="1" applyAlignment="1">
      <alignment horizontal="center" vertical="center" wrapText="1"/>
    </xf>
    <xf numFmtId="14" fontId="8" fillId="6" borderId="17" xfId="1" applyNumberFormat="1" applyFont="1" applyFill="1" applyBorder="1" applyAlignment="1">
      <alignment horizontal="center" vertical="center" wrapText="1"/>
    </xf>
    <xf numFmtId="14" fontId="8" fillId="7" borderId="17" xfId="1" applyNumberFormat="1" applyFont="1" applyFill="1" applyBorder="1" applyAlignment="1">
      <alignment horizontal="center" vertical="center" wrapText="1"/>
    </xf>
    <xf numFmtId="14" fontId="8" fillId="7" borderId="25" xfId="1" applyNumberFormat="1" applyFont="1" applyFill="1" applyBorder="1" applyAlignment="1">
      <alignment horizontal="center" vertical="center" wrapText="1"/>
    </xf>
    <xf numFmtId="14" fontId="9" fillId="7" borderId="25" xfId="1" applyNumberFormat="1" applyFont="1" applyFill="1" applyBorder="1" applyAlignment="1">
      <alignment horizontal="center" vertical="center" wrapText="1"/>
    </xf>
    <xf numFmtId="14" fontId="10" fillId="3" borderId="13" xfId="1" applyNumberFormat="1" applyFont="1" applyFill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center" vertical="center"/>
    </xf>
    <xf numFmtId="2" fontId="12" fillId="0" borderId="2" xfId="1" applyNumberFormat="1" applyFont="1" applyBorder="1" applyAlignment="1">
      <alignment vertical="center"/>
    </xf>
    <xf numFmtId="2" fontId="12" fillId="0" borderId="2" xfId="1" applyNumberFormat="1" applyFont="1" applyBorder="1" applyAlignment="1">
      <alignment horizontal="center" vertical="center"/>
    </xf>
    <xf numFmtId="2" fontId="13" fillId="0" borderId="2" xfId="1" applyNumberFormat="1" applyFont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14" fontId="14" fillId="0" borderId="18" xfId="0" applyNumberFormat="1" applyFont="1" applyBorder="1" applyAlignment="1">
      <alignment horizontal="center" vertical="center"/>
    </xf>
    <xf numFmtId="14" fontId="13" fillId="0" borderId="1" xfId="1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1" applyNumberFormat="1" applyFont="1" applyAlignment="1">
      <alignment horizontal="center" vertical="center"/>
    </xf>
    <xf numFmtId="2" fontId="13" fillId="0" borderId="0" xfId="1" applyNumberFormat="1" applyFont="1" applyAlignment="1">
      <alignment horizontal="center" vertical="center"/>
    </xf>
    <xf numFmtId="14" fontId="8" fillId="6" borderId="9" xfId="1" applyNumberFormat="1" applyFont="1" applyFill="1" applyBorder="1" applyAlignment="1">
      <alignment horizontal="center" vertical="center" wrapText="1"/>
    </xf>
    <xf numFmtId="14" fontId="9" fillId="7" borderId="1" xfId="1" applyNumberFormat="1" applyFont="1" applyFill="1" applyBorder="1" applyAlignment="1">
      <alignment horizontal="center" vertical="center" wrapText="1"/>
    </xf>
    <xf numFmtId="14" fontId="9" fillId="7" borderId="29" xfId="1" applyNumberFormat="1" applyFont="1" applyFill="1" applyBorder="1" applyAlignment="1">
      <alignment horizontal="center" vertical="center" wrapText="1"/>
    </xf>
    <xf numFmtId="14" fontId="9" fillId="7" borderId="17" xfId="1" applyNumberFormat="1" applyFont="1" applyFill="1" applyBorder="1" applyAlignment="1">
      <alignment horizontal="center" vertical="center" wrapText="1"/>
    </xf>
    <xf numFmtId="1" fontId="15" fillId="0" borderId="2" xfId="1" applyNumberFormat="1" applyFont="1" applyBorder="1" applyAlignment="1">
      <alignment horizontal="center" vertical="center"/>
    </xf>
    <xf numFmtId="2" fontId="13" fillId="0" borderId="2" xfId="1" applyNumberFormat="1" applyFont="1" applyBorder="1" applyAlignment="1">
      <alignment vertical="center"/>
    </xf>
    <xf numFmtId="2" fontId="13" fillId="0" borderId="1" xfId="1" applyNumberFormat="1" applyFont="1" applyBorder="1" applyAlignment="1">
      <alignment vertical="center"/>
    </xf>
    <xf numFmtId="2" fontId="12" fillId="0" borderId="1" xfId="1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vertical="center"/>
    </xf>
    <xf numFmtId="14" fontId="9" fillId="6" borderId="7" xfId="1" applyNumberFormat="1" applyFont="1" applyFill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2" fontId="8" fillId="5" borderId="10" xfId="1" applyNumberFormat="1" applyFont="1" applyFill="1" applyBorder="1" applyAlignment="1">
      <alignment horizontal="center" vertical="center"/>
    </xf>
    <xf numFmtId="2" fontId="8" fillId="5" borderId="6" xfId="1" applyNumberFormat="1" applyFont="1" applyFill="1" applyBorder="1" applyAlignment="1">
      <alignment horizontal="center" vertical="center"/>
    </xf>
    <xf numFmtId="14" fontId="8" fillId="5" borderId="6" xfId="1" applyNumberFormat="1" applyFont="1" applyFill="1" applyBorder="1" applyAlignment="1">
      <alignment horizontal="center" vertical="center"/>
    </xf>
    <xf numFmtId="14" fontId="9" fillId="6" borderId="12" xfId="1" applyNumberFormat="1" applyFont="1" applyFill="1" applyBorder="1" applyAlignment="1">
      <alignment horizontal="center" vertical="center"/>
    </xf>
    <xf numFmtId="14" fontId="9" fillId="6" borderId="12" xfId="1" applyNumberFormat="1" applyFont="1" applyFill="1" applyBorder="1" applyAlignment="1">
      <alignment horizontal="center" vertical="center" wrapText="1"/>
    </xf>
    <xf numFmtId="14" fontId="9" fillId="6" borderId="17" xfId="1" applyNumberFormat="1" applyFont="1" applyFill="1" applyBorder="1" applyAlignment="1">
      <alignment horizontal="center" vertical="center" wrapText="1"/>
    </xf>
    <xf numFmtId="49" fontId="10" fillId="3" borderId="13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2" fontId="11" fillId="0" borderId="0" xfId="1" applyNumberFormat="1" applyFont="1" applyAlignment="1">
      <alignment horizontal="center" vertical="center"/>
    </xf>
    <xf numFmtId="14" fontId="9" fillId="6" borderId="9" xfId="1" applyNumberFormat="1" applyFont="1" applyFill="1" applyBorder="1" applyAlignment="1">
      <alignment horizontal="center" vertical="center" wrapText="1"/>
    </xf>
    <xf numFmtId="14" fontId="9" fillId="6" borderId="24" xfId="1" applyNumberFormat="1" applyFont="1" applyFill="1" applyBorder="1" applyAlignment="1">
      <alignment horizontal="center" vertical="center"/>
    </xf>
    <xf numFmtId="14" fontId="9" fillId="6" borderId="24" xfId="1" applyNumberFormat="1" applyFont="1" applyFill="1" applyBorder="1" applyAlignment="1">
      <alignment horizontal="center" vertical="center" wrapText="1"/>
    </xf>
    <xf numFmtId="14" fontId="9" fillId="6" borderId="25" xfId="1" applyNumberFormat="1" applyFont="1" applyFill="1" applyBorder="1" applyAlignment="1">
      <alignment horizontal="center" vertical="center" wrapText="1"/>
    </xf>
    <xf numFmtId="14" fontId="10" fillId="3" borderId="26" xfId="1" applyNumberFormat="1" applyFont="1" applyFill="1" applyBorder="1" applyAlignment="1">
      <alignment horizontal="center" vertical="center" wrapText="1"/>
    </xf>
    <xf numFmtId="1" fontId="15" fillId="0" borderId="1" xfId="1" applyNumberFormat="1" applyFont="1" applyBorder="1" applyAlignment="1">
      <alignment horizontal="center" vertical="center"/>
    </xf>
    <xf numFmtId="14" fontId="13" fillId="2" borderId="1" xfId="1" applyNumberFormat="1" applyFont="1" applyFill="1" applyBorder="1" applyAlignment="1">
      <alignment horizontal="center" vertical="center"/>
    </xf>
    <xf numFmtId="14" fontId="10" fillId="3" borderId="31" xfId="1" applyNumberFormat="1" applyFont="1" applyFill="1" applyBorder="1" applyAlignment="1">
      <alignment horizontal="center" vertical="center" wrapText="1"/>
    </xf>
    <xf numFmtId="14" fontId="13" fillId="0" borderId="2" xfId="1" applyNumberFormat="1" applyFont="1" applyBorder="1" applyAlignment="1">
      <alignment horizontal="center" vertical="center"/>
    </xf>
    <xf numFmtId="14" fontId="12" fillId="0" borderId="2" xfId="1" applyNumberFormat="1" applyFont="1" applyBorder="1" applyAlignment="1">
      <alignment horizontal="center" vertical="center"/>
    </xf>
    <xf numFmtId="14" fontId="13" fillId="0" borderId="18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14" fontId="12" fillId="0" borderId="18" xfId="1" applyNumberFormat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14" fontId="12" fillId="0" borderId="27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65" fontId="13" fillId="0" borderId="18" xfId="1" applyNumberFormat="1" applyFont="1" applyBorder="1" applyAlignment="1">
      <alignment horizontal="center" vertical="center"/>
    </xf>
    <xf numFmtId="165" fontId="13" fillId="0" borderId="1" xfId="1" applyNumberFormat="1" applyFont="1" applyBorder="1" applyAlignment="1">
      <alignment horizontal="center" vertical="center"/>
    </xf>
    <xf numFmtId="165" fontId="14" fillId="0" borderId="18" xfId="0" applyNumberFormat="1" applyFont="1" applyBorder="1" applyAlignment="1">
      <alignment horizontal="center" vertical="center"/>
    </xf>
    <xf numFmtId="2" fontId="13" fillId="0" borderId="2" xfId="1" quotePrefix="1" applyNumberFormat="1" applyFont="1" applyBorder="1" applyAlignment="1">
      <alignment horizontal="center" vertical="center"/>
    </xf>
    <xf numFmtId="14" fontId="12" fillId="0" borderId="1" xfId="1" applyNumberFormat="1" applyFont="1" applyBorder="1" applyAlignment="1">
      <alignment horizontal="center" vertical="center"/>
    </xf>
    <xf numFmtId="14" fontId="9" fillId="7" borderId="25" xfId="1" applyNumberFormat="1" applyFont="1" applyFill="1" applyBorder="1" applyAlignment="1">
      <alignment horizontal="center" vertical="center"/>
    </xf>
    <xf numFmtId="165" fontId="13" fillId="2" borderId="18" xfId="1" applyNumberFormat="1" applyFont="1" applyFill="1" applyBorder="1" applyAlignment="1">
      <alignment horizontal="center" vertical="center"/>
    </xf>
    <xf numFmtId="165" fontId="12" fillId="0" borderId="18" xfId="1" applyNumberFormat="1" applyFont="1" applyBorder="1" applyAlignment="1">
      <alignment horizontal="center" vertical="center"/>
    </xf>
    <xf numFmtId="14" fontId="9" fillId="6" borderId="7" xfId="1" applyNumberFormat="1" applyFont="1" applyFill="1" applyBorder="1" applyAlignment="1">
      <alignment horizontal="center" vertical="center" wrapText="1"/>
    </xf>
    <xf numFmtId="14" fontId="9" fillId="6" borderId="8" xfId="1" applyNumberFormat="1" applyFon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  <xf numFmtId="0" fontId="16" fillId="2" borderId="21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164" fontId="16" fillId="2" borderId="3" xfId="1" applyNumberFormat="1" applyFont="1" applyFill="1" applyBorder="1" applyAlignment="1">
      <alignment horizontal="center" vertical="center"/>
    </xf>
    <xf numFmtId="164" fontId="16" fillId="2" borderId="0" xfId="1" applyNumberFormat="1" applyFont="1" applyFill="1" applyAlignment="1">
      <alignment horizontal="center" vertical="center"/>
    </xf>
    <xf numFmtId="164" fontId="16" fillId="2" borderId="22" xfId="1" applyNumberFormat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8" fillId="5" borderId="14" xfId="1" applyFont="1" applyFill="1" applyBorder="1" applyAlignment="1">
      <alignment horizontal="center" vertical="center"/>
    </xf>
    <xf numFmtId="0" fontId="8" fillId="5" borderId="15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14" fontId="9" fillId="6" borderId="8" xfId="1" applyNumberFormat="1" applyFont="1" applyFill="1" applyBorder="1" applyAlignment="1">
      <alignment horizontal="center" vertical="center" wrapText="1"/>
    </xf>
    <xf numFmtId="14" fontId="9" fillId="7" borderId="7" xfId="1" applyNumberFormat="1" applyFont="1" applyFill="1" applyBorder="1" applyAlignment="1">
      <alignment horizontal="center" vertical="center" wrapText="1"/>
    </xf>
    <xf numFmtId="14" fontId="9" fillId="7" borderId="8" xfId="1" applyNumberFormat="1" applyFont="1" applyFill="1" applyBorder="1" applyAlignment="1">
      <alignment horizontal="center" vertical="center" wrapText="1"/>
    </xf>
    <xf numFmtId="14" fontId="8" fillId="7" borderId="7" xfId="1" applyNumberFormat="1" applyFont="1" applyFill="1" applyBorder="1" applyAlignment="1">
      <alignment horizontal="center" vertical="center" wrapText="1"/>
    </xf>
    <xf numFmtId="14" fontId="8" fillId="7" borderId="8" xfId="1" applyNumberFormat="1" applyFont="1" applyFill="1" applyBorder="1" applyAlignment="1">
      <alignment horizontal="center" vertical="center" wrapText="1"/>
    </xf>
    <xf numFmtId="14" fontId="9" fillId="7" borderId="19" xfId="1" applyNumberFormat="1" applyFont="1" applyFill="1" applyBorder="1" applyAlignment="1">
      <alignment horizontal="center" vertical="center" wrapText="1"/>
    </xf>
    <xf numFmtId="14" fontId="9" fillId="7" borderId="21" xfId="1" applyNumberFormat="1" applyFont="1" applyFill="1" applyBorder="1" applyAlignment="1">
      <alignment horizontal="center" vertical="center" wrapText="1"/>
    </xf>
    <xf numFmtId="14" fontId="9" fillId="6" borderId="9" xfId="1" applyNumberFormat="1" applyFont="1" applyFill="1" applyBorder="1" applyAlignment="1">
      <alignment horizontal="center" vertical="center" wrapText="1"/>
    </xf>
    <xf numFmtId="14" fontId="9" fillId="7" borderId="1" xfId="1" applyNumberFormat="1" applyFont="1" applyFill="1" applyBorder="1" applyAlignment="1">
      <alignment horizontal="center" vertical="center" wrapText="1"/>
    </xf>
    <xf numFmtId="14" fontId="9" fillId="7" borderId="14" xfId="1" applyNumberFormat="1" applyFont="1" applyFill="1" applyBorder="1" applyAlignment="1">
      <alignment horizontal="center" vertical="center" wrapText="1"/>
    </xf>
    <xf numFmtId="14" fontId="9" fillId="7" borderId="28" xfId="1" applyNumberFormat="1" applyFont="1" applyFill="1" applyBorder="1" applyAlignment="1">
      <alignment horizontal="center" vertical="center" wrapText="1"/>
    </xf>
    <xf numFmtId="14" fontId="9" fillId="7" borderId="9" xfId="1" applyNumberFormat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/>
    </xf>
    <xf numFmtId="164" fontId="5" fillId="2" borderId="22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14" fontId="8" fillId="6" borderId="7" xfId="1" applyNumberFormat="1" applyFont="1" applyFill="1" applyBorder="1" applyAlignment="1">
      <alignment horizontal="center" vertical="center" wrapText="1"/>
    </xf>
    <xf numFmtId="14" fontId="8" fillId="6" borderId="8" xfId="1" applyNumberFormat="1" applyFont="1" applyFill="1" applyBorder="1" applyAlignment="1">
      <alignment horizontal="center" vertical="center"/>
    </xf>
    <xf numFmtId="14" fontId="8" fillId="6" borderId="8" xfId="1" applyNumberFormat="1" applyFont="1" applyFill="1" applyBorder="1" applyAlignment="1">
      <alignment horizontal="center" vertical="center" wrapText="1"/>
    </xf>
    <xf numFmtId="14" fontId="9" fillId="6" borderId="9" xfId="1" applyNumberFormat="1" applyFont="1" applyFill="1" applyBorder="1" applyAlignment="1">
      <alignment horizontal="center" vertical="center"/>
    </xf>
    <xf numFmtId="14" fontId="8" fillId="6" borderId="14" xfId="1" applyNumberFormat="1" applyFont="1" applyFill="1" applyBorder="1" applyAlignment="1">
      <alignment horizontal="center" vertical="center" wrapText="1"/>
    </xf>
    <xf numFmtId="14" fontId="8" fillId="6" borderId="28" xfId="1" applyNumberFormat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/>
    </xf>
    <xf numFmtId="14" fontId="8" fillId="6" borderId="9" xfId="1" applyNumberFormat="1" applyFont="1" applyFill="1" applyBorder="1" applyAlignment="1">
      <alignment horizontal="center" vertical="center" wrapText="1"/>
    </xf>
    <xf numFmtId="14" fontId="9" fillId="7" borderId="29" xfId="1" applyNumberFormat="1" applyFont="1" applyFill="1" applyBorder="1" applyAlignment="1">
      <alignment horizontal="center" vertical="center" wrapText="1"/>
    </xf>
    <xf numFmtId="14" fontId="9" fillId="7" borderId="30" xfId="1" applyNumberFormat="1" applyFont="1" applyFill="1" applyBorder="1" applyAlignment="1">
      <alignment horizontal="center" vertical="center" wrapText="1"/>
    </xf>
  </cellXfs>
  <cellStyles count="5">
    <cellStyle name="Hipervínculo 3" xfId="2" xr:uid="{00000000-0005-0000-0000-000000000000}"/>
    <cellStyle name="Hyperlink" xfId="4" xr:uid="{00000000-0005-0000-0000-000001000000}"/>
    <cellStyle name="Normal" xfId="0" builtinId="0"/>
    <cellStyle name="Normal 2" xfId="3" xr:uid="{00000000-0005-0000-0000-000003000000}"/>
    <cellStyle name="Normal 27" xfId="1" xr:uid="{00000000-0005-0000-0000-00000400000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8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AP65"/>
  <sheetViews>
    <sheetView showGridLines="0" view="pageBreakPreview" zoomScale="98" zoomScaleNormal="75" zoomScaleSheetLayoutView="98" workbookViewId="0">
      <pane xSplit="2" ySplit="5" topLeftCell="C6" activePane="bottomRight" state="frozen"/>
      <selection activeCell="AP6" sqref="D1:AP1048576"/>
      <selection pane="topRight" activeCell="AP6" sqref="D1:AP1048576"/>
      <selection pane="bottomLeft" activeCell="AP6" sqref="D1:AP1048576"/>
      <selection pane="bottomRight" activeCell="N5" sqref="L1:N1048576"/>
    </sheetView>
  </sheetViews>
  <sheetFormatPr baseColWidth="10" defaultColWidth="17.44140625" defaultRowHeight="18" x14ac:dyDescent="0.3"/>
  <cols>
    <col min="1" max="1" width="17" style="52" bestFit="1" customWidth="1"/>
    <col min="2" max="2" width="35.109375" style="28" bestFit="1" customWidth="1"/>
    <col min="3" max="3" width="27.77734375" style="23" bestFit="1" customWidth="1"/>
    <col min="4" max="4" width="17.88671875" style="23" hidden="1" customWidth="1"/>
    <col min="5" max="5" width="14.44140625" style="23" hidden="1" customWidth="1"/>
    <col min="6" max="6" width="17.88671875" style="23" hidden="1" customWidth="1"/>
    <col min="7" max="7" width="14.44140625" style="23" hidden="1" customWidth="1"/>
    <col min="8" max="8" width="17.88671875" style="23" hidden="1" customWidth="1"/>
    <col min="9" max="9" width="14.44140625" style="23" hidden="1" customWidth="1"/>
    <col min="10" max="10" width="17.88671875" style="23" hidden="1" customWidth="1"/>
    <col min="11" max="13" width="17.88671875" style="29" hidden="1" customWidth="1"/>
    <col min="14" max="14" width="17.77734375" style="29" hidden="1" customWidth="1"/>
    <col min="15" max="15" width="15" style="29" bestFit="1" customWidth="1"/>
    <col min="16" max="22" width="0" style="23" hidden="1" customWidth="1"/>
    <col min="23" max="23" width="21.21875" style="23" customWidth="1"/>
    <col min="24" max="24" width="18.88671875" style="23" customWidth="1"/>
    <col min="25" max="25" width="22.77734375" style="23" customWidth="1"/>
    <col min="26" max="26" width="21.44140625" style="23" customWidth="1"/>
    <col min="27" max="27" width="20.44140625" style="23" customWidth="1"/>
    <col min="28" max="28" width="26.21875" style="23" customWidth="1"/>
    <col min="29" max="29" width="24.44140625" style="23" customWidth="1"/>
    <col min="30" max="30" width="15.6640625" style="23" customWidth="1"/>
    <col min="31" max="31" width="19" style="23" customWidth="1"/>
    <col min="32" max="32" width="21.88671875" style="23" customWidth="1"/>
    <col min="33" max="33" width="27.5546875" style="23" customWidth="1"/>
    <col min="34" max="34" width="19.21875" style="23" customWidth="1"/>
    <col min="35" max="35" width="20.88671875" style="23" customWidth="1"/>
    <col min="36" max="36" width="20.109375" style="23" customWidth="1"/>
    <col min="37" max="37" width="22.6640625" style="23" customWidth="1"/>
    <col min="38" max="38" width="29.6640625" style="23" customWidth="1"/>
    <col min="39" max="39" width="23.88671875" style="23" customWidth="1"/>
    <col min="40" max="40" width="20.88671875" style="23" customWidth="1"/>
    <col min="41" max="41" width="38.109375" style="23" customWidth="1"/>
    <col min="42" max="42" width="28.6640625" style="23" customWidth="1"/>
    <col min="43" max="16384" width="17.44140625" style="23"/>
  </cols>
  <sheetData>
    <row r="1" spans="1:15" s="42" customFormat="1" ht="25.8" x14ac:dyDescent="0.3">
      <c r="A1" s="79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s="42" customFormat="1" ht="25.8" x14ac:dyDescent="0.3">
      <c r="A2" s="82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4"/>
    </row>
    <row r="3" spans="1:15" s="42" customFormat="1" ht="25.8" x14ac:dyDescent="0.3">
      <c r="A3" s="85">
        <f ca="1">TODAY()</f>
        <v>46006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15" s="42" customFormat="1" ht="26.4" thickBot="1" x14ac:dyDescent="0.35">
      <c r="A4" s="88" t="s">
        <v>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0"/>
    </row>
    <row r="5" spans="1:15" s="7" customFormat="1" ht="72.599999999999994" thickBot="1" x14ac:dyDescent="0.35">
      <c r="A5" s="91" t="s">
        <v>5</v>
      </c>
      <c r="B5" s="92"/>
      <c r="C5" s="93"/>
      <c r="D5" s="77" t="s">
        <v>12</v>
      </c>
      <c r="E5" s="78"/>
      <c r="F5" s="77" t="s">
        <v>13</v>
      </c>
      <c r="G5" s="78"/>
      <c r="H5" s="77" t="s">
        <v>14</v>
      </c>
      <c r="I5" s="94"/>
      <c r="J5" s="40" t="s">
        <v>15</v>
      </c>
      <c r="K5" s="40" t="s">
        <v>16</v>
      </c>
      <c r="L5" s="40" t="s">
        <v>17</v>
      </c>
      <c r="M5" s="40" t="s">
        <v>18</v>
      </c>
      <c r="N5" s="40" t="s">
        <v>19</v>
      </c>
      <c r="O5" s="6" t="s">
        <v>4</v>
      </c>
    </row>
    <row r="6" spans="1:15" s="7" customFormat="1" ht="18.600000000000001" thickBot="1" x14ac:dyDescent="0.35">
      <c r="A6" s="43" t="s">
        <v>6</v>
      </c>
      <c r="B6" s="44" t="s">
        <v>1</v>
      </c>
      <c r="C6" s="45" t="s">
        <v>0</v>
      </c>
      <c r="D6" s="46" t="s">
        <v>2</v>
      </c>
      <c r="E6" s="46" t="s">
        <v>3</v>
      </c>
      <c r="F6" s="46" t="s">
        <v>2</v>
      </c>
      <c r="G6" s="46" t="s">
        <v>3</v>
      </c>
      <c r="H6" s="46" t="s">
        <v>2</v>
      </c>
      <c r="I6" s="46" t="s">
        <v>3</v>
      </c>
      <c r="J6" s="46" t="s">
        <v>2</v>
      </c>
      <c r="K6" s="46" t="s">
        <v>2</v>
      </c>
      <c r="L6" s="46" t="s">
        <v>2</v>
      </c>
      <c r="M6" s="55" t="s">
        <v>2</v>
      </c>
      <c r="N6" s="48" t="s">
        <v>3</v>
      </c>
      <c r="O6" s="17" t="s">
        <v>333</v>
      </c>
    </row>
    <row r="7" spans="1:15" x14ac:dyDescent="0.3">
      <c r="A7" s="35">
        <v>1</v>
      </c>
      <c r="B7" s="36" t="s">
        <v>93</v>
      </c>
      <c r="C7" s="61">
        <v>42013</v>
      </c>
      <c r="D7" s="21">
        <v>180</v>
      </c>
      <c r="E7" s="21">
        <v>62.5</v>
      </c>
      <c r="F7" s="21">
        <v>180</v>
      </c>
      <c r="G7" s="21">
        <v>45</v>
      </c>
      <c r="H7" s="21">
        <v>250</v>
      </c>
      <c r="I7" s="21">
        <v>62.5</v>
      </c>
      <c r="J7" s="21">
        <v>180</v>
      </c>
      <c r="K7" s="21">
        <v>250</v>
      </c>
      <c r="L7" s="21">
        <v>60</v>
      </c>
      <c r="M7" s="38">
        <v>375</v>
      </c>
      <c r="N7" s="21">
        <v>62.5</v>
      </c>
      <c r="O7" s="21">
        <f t="shared" ref="O7:O45" si="0">+SUM(D7:N7)</f>
        <v>1707.5</v>
      </c>
    </row>
    <row r="8" spans="1:15" x14ac:dyDescent="0.3">
      <c r="A8" s="35">
        <v>2</v>
      </c>
      <c r="B8" s="36" t="s">
        <v>92</v>
      </c>
      <c r="C8" s="61">
        <v>42117</v>
      </c>
      <c r="D8" s="21">
        <v>250</v>
      </c>
      <c r="E8" s="21">
        <v>62.5</v>
      </c>
      <c r="F8" s="21">
        <v>120</v>
      </c>
      <c r="G8" s="21">
        <v>45</v>
      </c>
      <c r="H8" s="21">
        <v>120</v>
      </c>
      <c r="I8" s="21">
        <v>62.5</v>
      </c>
      <c r="J8" s="21">
        <v>250</v>
      </c>
      <c r="K8" s="21">
        <v>120</v>
      </c>
      <c r="L8" s="21">
        <v>250</v>
      </c>
      <c r="M8" s="38">
        <v>180</v>
      </c>
      <c r="N8" s="21">
        <v>62.5</v>
      </c>
      <c r="O8" s="21">
        <f t="shared" si="0"/>
        <v>1522.5</v>
      </c>
    </row>
    <row r="9" spans="1:15" x14ac:dyDescent="0.3">
      <c r="A9" s="35">
        <v>3</v>
      </c>
      <c r="B9" s="36" t="s">
        <v>209</v>
      </c>
      <c r="C9" s="61">
        <v>42112</v>
      </c>
      <c r="D9" s="21">
        <v>80</v>
      </c>
      <c r="E9" s="21">
        <v>45</v>
      </c>
      <c r="F9" s="21">
        <v>250</v>
      </c>
      <c r="G9" s="21">
        <v>62.5</v>
      </c>
      <c r="H9" s="21">
        <v>180</v>
      </c>
      <c r="I9" s="21">
        <v>45</v>
      </c>
      <c r="J9" s="21">
        <v>120</v>
      </c>
      <c r="K9" s="21">
        <v>70</v>
      </c>
      <c r="L9" s="21">
        <v>180</v>
      </c>
      <c r="M9" s="38">
        <v>270</v>
      </c>
      <c r="N9" s="21">
        <v>45</v>
      </c>
      <c r="O9" s="21">
        <f t="shared" si="0"/>
        <v>1347.5</v>
      </c>
    </row>
    <row r="10" spans="1:15" x14ac:dyDescent="0.3">
      <c r="A10" s="35">
        <v>4</v>
      </c>
      <c r="B10" s="36" t="s">
        <v>96</v>
      </c>
      <c r="C10" s="61">
        <v>42011</v>
      </c>
      <c r="D10" s="21">
        <v>70</v>
      </c>
      <c r="E10" s="21">
        <v>45</v>
      </c>
      <c r="F10" s="21">
        <v>70</v>
      </c>
      <c r="G10" s="21">
        <v>62.5</v>
      </c>
      <c r="H10" s="21">
        <v>50</v>
      </c>
      <c r="I10" s="21">
        <v>45</v>
      </c>
      <c r="J10" s="21">
        <v>80</v>
      </c>
      <c r="K10" s="21">
        <v>180</v>
      </c>
      <c r="L10" s="21">
        <v>110</v>
      </c>
      <c r="M10" s="38">
        <v>180</v>
      </c>
      <c r="N10" s="21">
        <v>45</v>
      </c>
      <c r="O10" s="21">
        <f t="shared" si="0"/>
        <v>937.5</v>
      </c>
    </row>
    <row r="11" spans="1:15" x14ac:dyDescent="0.3">
      <c r="A11" s="35">
        <v>5</v>
      </c>
      <c r="B11" s="36" t="s">
        <v>97</v>
      </c>
      <c r="C11" s="61">
        <v>42504</v>
      </c>
      <c r="D11" s="21">
        <v>60</v>
      </c>
      <c r="E11" s="21">
        <v>30</v>
      </c>
      <c r="F11" s="21">
        <v>110</v>
      </c>
      <c r="G11" s="21">
        <v>20</v>
      </c>
      <c r="H11" s="21">
        <v>80</v>
      </c>
      <c r="I11" s="21">
        <v>30</v>
      </c>
      <c r="J11" s="21">
        <v>70</v>
      </c>
      <c r="K11" s="21">
        <v>110</v>
      </c>
      <c r="L11" s="21">
        <v>80</v>
      </c>
      <c r="M11" s="38">
        <v>90</v>
      </c>
      <c r="N11" s="21">
        <v>0</v>
      </c>
      <c r="O11" s="21">
        <f t="shared" si="0"/>
        <v>680</v>
      </c>
    </row>
    <row r="12" spans="1:15" x14ac:dyDescent="0.3">
      <c r="A12" s="35">
        <v>6</v>
      </c>
      <c r="B12" s="36" t="s">
        <v>95</v>
      </c>
      <c r="C12" s="61">
        <v>42034</v>
      </c>
      <c r="D12" s="21">
        <v>110</v>
      </c>
      <c r="E12" s="21">
        <v>30</v>
      </c>
      <c r="F12" s="21">
        <v>50</v>
      </c>
      <c r="G12" s="21">
        <v>30</v>
      </c>
      <c r="H12" s="21">
        <v>40</v>
      </c>
      <c r="I12" s="21">
        <v>20</v>
      </c>
      <c r="J12" s="21">
        <v>60</v>
      </c>
      <c r="K12" s="21">
        <v>60</v>
      </c>
      <c r="L12" s="21">
        <v>120</v>
      </c>
      <c r="M12" s="38">
        <v>90</v>
      </c>
      <c r="N12" s="21">
        <v>30</v>
      </c>
      <c r="O12" s="21">
        <f t="shared" si="0"/>
        <v>640</v>
      </c>
    </row>
    <row r="13" spans="1:15" x14ac:dyDescent="0.3">
      <c r="A13" s="35">
        <v>7</v>
      </c>
      <c r="B13" s="36" t="s">
        <v>94</v>
      </c>
      <c r="C13" s="61">
        <v>42382</v>
      </c>
      <c r="D13" s="21">
        <v>120</v>
      </c>
      <c r="E13" s="21">
        <v>12.5</v>
      </c>
      <c r="F13" s="21">
        <v>60</v>
      </c>
      <c r="G13" s="21">
        <v>30</v>
      </c>
      <c r="H13" s="21">
        <v>70</v>
      </c>
      <c r="I13" s="21">
        <v>30</v>
      </c>
      <c r="J13" s="21">
        <v>40</v>
      </c>
      <c r="K13" s="21">
        <v>50</v>
      </c>
      <c r="L13" s="21">
        <v>50</v>
      </c>
      <c r="M13" s="38">
        <v>120</v>
      </c>
      <c r="N13" s="21">
        <v>30</v>
      </c>
      <c r="O13" s="21">
        <f t="shared" si="0"/>
        <v>612.5</v>
      </c>
    </row>
    <row r="14" spans="1:15" x14ac:dyDescent="0.3">
      <c r="A14" s="35">
        <v>8</v>
      </c>
      <c r="B14" s="36" t="s">
        <v>428</v>
      </c>
      <c r="C14" s="61">
        <v>42312</v>
      </c>
      <c r="D14" s="21">
        <v>0</v>
      </c>
      <c r="E14" s="21">
        <v>0</v>
      </c>
      <c r="F14" s="21">
        <v>80</v>
      </c>
      <c r="G14" s="21">
        <v>20</v>
      </c>
      <c r="H14" s="21">
        <v>110</v>
      </c>
      <c r="I14" s="21">
        <v>30</v>
      </c>
      <c r="J14" s="21">
        <v>110</v>
      </c>
      <c r="K14" s="21">
        <v>80</v>
      </c>
      <c r="L14" s="21">
        <v>0</v>
      </c>
      <c r="M14" s="38">
        <v>120</v>
      </c>
      <c r="N14" s="21">
        <v>0</v>
      </c>
      <c r="O14" s="21">
        <f t="shared" si="0"/>
        <v>550</v>
      </c>
    </row>
    <row r="15" spans="1:15" x14ac:dyDescent="0.3">
      <c r="A15" s="35">
        <v>9</v>
      </c>
      <c r="B15" s="36" t="s">
        <v>99</v>
      </c>
      <c r="C15" s="61">
        <v>42948</v>
      </c>
      <c r="D15" s="21">
        <v>40</v>
      </c>
      <c r="E15" s="21">
        <v>12.5</v>
      </c>
      <c r="F15" s="21">
        <v>40</v>
      </c>
      <c r="G15" s="21">
        <v>30</v>
      </c>
      <c r="H15" s="21">
        <v>40</v>
      </c>
      <c r="I15" s="21">
        <v>0</v>
      </c>
      <c r="J15" s="21">
        <v>40</v>
      </c>
      <c r="K15" s="21">
        <v>30</v>
      </c>
      <c r="L15" s="21">
        <v>70</v>
      </c>
      <c r="M15" s="38">
        <v>0</v>
      </c>
      <c r="N15" s="21">
        <v>30</v>
      </c>
      <c r="O15" s="21">
        <f t="shared" si="0"/>
        <v>332.5</v>
      </c>
    </row>
    <row r="16" spans="1:15" x14ac:dyDescent="0.3">
      <c r="A16" s="35">
        <v>10</v>
      </c>
      <c r="B16" s="36" t="s">
        <v>100</v>
      </c>
      <c r="C16" s="61">
        <v>42832</v>
      </c>
      <c r="D16" s="21">
        <v>40</v>
      </c>
      <c r="E16" s="21">
        <v>0</v>
      </c>
      <c r="F16" s="21">
        <v>30</v>
      </c>
      <c r="G16" s="21">
        <v>0</v>
      </c>
      <c r="H16" s="21">
        <v>40</v>
      </c>
      <c r="I16" s="21">
        <v>20</v>
      </c>
      <c r="J16" s="21">
        <v>40</v>
      </c>
      <c r="K16" s="21">
        <v>0</v>
      </c>
      <c r="L16" s="21">
        <v>40</v>
      </c>
      <c r="M16" s="38">
        <v>60</v>
      </c>
      <c r="N16" s="21">
        <v>20</v>
      </c>
      <c r="O16" s="21">
        <f t="shared" si="0"/>
        <v>290</v>
      </c>
    </row>
    <row r="17" spans="1:15" x14ac:dyDescent="0.3">
      <c r="A17" s="35">
        <v>11</v>
      </c>
      <c r="B17" s="36" t="s">
        <v>106</v>
      </c>
      <c r="C17" s="61">
        <v>42883</v>
      </c>
      <c r="D17" s="21">
        <v>20</v>
      </c>
      <c r="E17" s="21">
        <v>20</v>
      </c>
      <c r="F17" s="21">
        <v>30</v>
      </c>
      <c r="G17" s="21">
        <v>20</v>
      </c>
      <c r="H17" s="21">
        <v>20</v>
      </c>
      <c r="I17" s="21">
        <v>20</v>
      </c>
      <c r="J17" s="21">
        <v>20</v>
      </c>
      <c r="K17" s="21">
        <v>30</v>
      </c>
      <c r="L17" s="21">
        <v>40</v>
      </c>
      <c r="M17" s="38">
        <v>10</v>
      </c>
      <c r="N17" s="21">
        <v>20</v>
      </c>
      <c r="O17" s="21">
        <f t="shared" si="0"/>
        <v>250</v>
      </c>
    </row>
    <row r="18" spans="1:15" x14ac:dyDescent="0.3">
      <c r="A18" s="35">
        <v>12</v>
      </c>
      <c r="B18" s="36" t="s">
        <v>102</v>
      </c>
      <c r="C18" s="61">
        <v>42217</v>
      </c>
      <c r="D18" s="21">
        <v>40</v>
      </c>
      <c r="E18" s="21">
        <v>20</v>
      </c>
      <c r="F18" s="21">
        <v>40</v>
      </c>
      <c r="G18" s="21">
        <v>20</v>
      </c>
      <c r="H18" s="21">
        <v>20</v>
      </c>
      <c r="I18" s="21">
        <v>30</v>
      </c>
      <c r="J18" s="21">
        <v>20</v>
      </c>
      <c r="K18" s="21">
        <v>20</v>
      </c>
      <c r="L18" s="21">
        <v>0</v>
      </c>
      <c r="M18" s="38">
        <v>20</v>
      </c>
      <c r="N18" s="21">
        <v>12.5</v>
      </c>
      <c r="O18" s="21">
        <f t="shared" si="0"/>
        <v>242.5</v>
      </c>
    </row>
    <row r="19" spans="1:15" x14ac:dyDescent="0.3">
      <c r="A19" s="35">
        <v>13</v>
      </c>
      <c r="B19" s="36" t="s">
        <v>101</v>
      </c>
      <c r="C19" s="61">
        <v>42580</v>
      </c>
      <c r="D19" s="21">
        <v>40</v>
      </c>
      <c r="E19" s="21">
        <v>0</v>
      </c>
      <c r="F19" s="21">
        <v>20</v>
      </c>
      <c r="G19" s="21">
        <v>30</v>
      </c>
      <c r="H19" s="21">
        <v>60</v>
      </c>
      <c r="I19" s="21">
        <v>20</v>
      </c>
      <c r="J19" s="21">
        <v>0</v>
      </c>
      <c r="K19" s="21">
        <v>0</v>
      </c>
      <c r="L19" s="21">
        <v>0</v>
      </c>
      <c r="M19" s="38">
        <v>30</v>
      </c>
      <c r="N19" s="21">
        <v>30</v>
      </c>
      <c r="O19" s="21">
        <f t="shared" si="0"/>
        <v>230</v>
      </c>
    </row>
    <row r="20" spans="1:15" x14ac:dyDescent="0.3">
      <c r="A20" s="35">
        <v>13</v>
      </c>
      <c r="B20" s="36" t="s">
        <v>429</v>
      </c>
      <c r="C20" s="61">
        <v>42057</v>
      </c>
      <c r="D20" s="21">
        <v>0</v>
      </c>
      <c r="E20" s="21">
        <v>0</v>
      </c>
      <c r="F20" s="21">
        <v>40</v>
      </c>
      <c r="G20" s="21">
        <v>20</v>
      </c>
      <c r="H20" s="21">
        <v>20</v>
      </c>
      <c r="I20" s="21">
        <v>0</v>
      </c>
      <c r="J20" s="21">
        <v>50</v>
      </c>
      <c r="K20" s="21">
        <v>40</v>
      </c>
      <c r="L20" s="21">
        <v>40</v>
      </c>
      <c r="M20" s="38">
        <v>0</v>
      </c>
      <c r="N20" s="21">
        <v>20</v>
      </c>
      <c r="O20" s="21">
        <f t="shared" si="0"/>
        <v>230</v>
      </c>
    </row>
    <row r="21" spans="1:15" x14ac:dyDescent="0.3">
      <c r="A21" s="35">
        <v>15</v>
      </c>
      <c r="B21" s="36" t="s">
        <v>104</v>
      </c>
      <c r="C21" s="61">
        <v>42169</v>
      </c>
      <c r="D21" s="21">
        <v>30</v>
      </c>
      <c r="E21" s="21">
        <v>0</v>
      </c>
      <c r="F21" s="21">
        <v>20</v>
      </c>
      <c r="G21" s="21">
        <v>12.5</v>
      </c>
      <c r="H21" s="21">
        <v>30</v>
      </c>
      <c r="I21" s="21">
        <v>0</v>
      </c>
      <c r="J21" s="21">
        <v>30</v>
      </c>
      <c r="K21" s="21">
        <v>40</v>
      </c>
      <c r="L21" s="21">
        <v>30</v>
      </c>
      <c r="M21" s="38">
        <v>20</v>
      </c>
      <c r="N21" s="21">
        <v>12.5</v>
      </c>
      <c r="O21" s="21">
        <f t="shared" si="0"/>
        <v>225</v>
      </c>
    </row>
    <row r="22" spans="1:15" x14ac:dyDescent="0.3">
      <c r="A22" s="35">
        <v>16</v>
      </c>
      <c r="B22" s="36" t="s">
        <v>103</v>
      </c>
      <c r="C22" s="61">
        <v>42095</v>
      </c>
      <c r="D22" s="21">
        <v>30</v>
      </c>
      <c r="E22" s="21">
        <v>0</v>
      </c>
      <c r="F22" s="21">
        <v>20</v>
      </c>
      <c r="G22" s="21">
        <v>20</v>
      </c>
      <c r="H22" s="21">
        <v>30</v>
      </c>
      <c r="I22" s="21">
        <v>20</v>
      </c>
      <c r="J22" s="21">
        <v>30</v>
      </c>
      <c r="K22" s="21">
        <v>30</v>
      </c>
      <c r="L22" s="21">
        <v>20</v>
      </c>
      <c r="M22" s="38">
        <v>10</v>
      </c>
      <c r="N22" s="21">
        <v>0</v>
      </c>
      <c r="O22" s="21">
        <f t="shared" si="0"/>
        <v>210</v>
      </c>
    </row>
    <row r="23" spans="1:15" x14ac:dyDescent="0.3">
      <c r="A23" s="35">
        <v>17</v>
      </c>
      <c r="B23" s="36" t="s">
        <v>98</v>
      </c>
      <c r="C23" s="61">
        <v>42355</v>
      </c>
      <c r="D23" s="21">
        <v>50</v>
      </c>
      <c r="E23" s="21">
        <v>0</v>
      </c>
      <c r="F23" s="21">
        <v>40</v>
      </c>
      <c r="G23" s="21">
        <v>0</v>
      </c>
      <c r="H23" s="21">
        <v>40</v>
      </c>
      <c r="I23" s="21">
        <v>0</v>
      </c>
      <c r="J23" s="21">
        <v>0</v>
      </c>
      <c r="K23" s="21">
        <v>20</v>
      </c>
      <c r="L23" s="21">
        <v>30</v>
      </c>
      <c r="M23" s="38">
        <v>5</v>
      </c>
      <c r="N23" s="21">
        <v>0</v>
      </c>
      <c r="O23" s="21">
        <f t="shared" si="0"/>
        <v>185</v>
      </c>
    </row>
    <row r="24" spans="1:15" x14ac:dyDescent="0.3">
      <c r="A24" s="35">
        <v>18</v>
      </c>
      <c r="B24" s="36" t="s">
        <v>503</v>
      </c>
      <c r="C24" s="61">
        <v>42531</v>
      </c>
      <c r="D24" s="21">
        <v>0</v>
      </c>
      <c r="E24" s="21">
        <v>0</v>
      </c>
      <c r="F24" s="21">
        <v>0</v>
      </c>
      <c r="G24" s="21">
        <v>0</v>
      </c>
      <c r="H24" s="21">
        <v>30</v>
      </c>
      <c r="I24" s="21">
        <v>20</v>
      </c>
      <c r="J24" s="21">
        <v>40</v>
      </c>
      <c r="K24" s="21">
        <v>40</v>
      </c>
      <c r="L24" s="21">
        <v>30</v>
      </c>
      <c r="M24" s="38">
        <v>0</v>
      </c>
      <c r="N24" s="21">
        <v>0</v>
      </c>
      <c r="O24" s="21">
        <f t="shared" si="0"/>
        <v>160</v>
      </c>
    </row>
    <row r="25" spans="1:15" x14ac:dyDescent="0.3">
      <c r="A25" s="35">
        <v>19</v>
      </c>
      <c r="B25" s="36" t="s">
        <v>433</v>
      </c>
      <c r="C25" s="61">
        <v>42117</v>
      </c>
      <c r="D25" s="21">
        <v>0</v>
      </c>
      <c r="E25" s="21">
        <v>0</v>
      </c>
      <c r="F25" s="21">
        <v>20</v>
      </c>
      <c r="G25" s="21">
        <v>0</v>
      </c>
      <c r="H25" s="21">
        <v>10</v>
      </c>
      <c r="I25" s="21">
        <v>0</v>
      </c>
      <c r="J25" s="21">
        <v>30</v>
      </c>
      <c r="K25" s="21">
        <v>40</v>
      </c>
      <c r="L25" s="21">
        <v>0</v>
      </c>
      <c r="M25" s="38">
        <v>50</v>
      </c>
      <c r="N25" s="21">
        <v>0</v>
      </c>
      <c r="O25" s="21">
        <f t="shared" si="0"/>
        <v>150</v>
      </c>
    </row>
    <row r="26" spans="1:15" x14ac:dyDescent="0.3">
      <c r="A26" s="35">
        <v>20</v>
      </c>
      <c r="B26" s="36" t="s">
        <v>431</v>
      </c>
      <c r="C26" s="61">
        <v>42417</v>
      </c>
      <c r="D26" s="21">
        <v>0</v>
      </c>
      <c r="E26" s="21">
        <v>0</v>
      </c>
      <c r="F26" s="21">
        <v>20</v>
      </c>
      <c r="G26" s="21">
        <v>20</v>
      </c>
      <c r="H26" s="21">
        <v>30</v>
      </c>
      <c r="I26" s="21">
        <v>20</v>
      </c>
      <c r="J26" s="21">
        <v>20</v>
      </c>
      <c r="K26" s="21">
        <v>0</v>
      </c>
      <c r="L26" s="21">
        <v>0</v>
      </c>
      <c r="M26" s="38">
        <v>10</v>
      </c>
      <c r="N26" s="21">
        <v>20</v>
      </c>
      <c r="O26" s="21">
        <f t="shared" si="0"/>
        <v>140</v>
      </c>
    </row>
    <row r="27" spans="1:15" x14ac:dyDescent="0.3">
      <c r="A27" s="35">
        <v>20</v>
      </c>
      <c r="B27" s="36" t="s">
        <v>434</v>
      </c>
      <c r="C27" s="61">
        <v>42089</v>
      </c>
      <c r="D27" s="21">
        <v>0</v>
      </c>
      <c r="E27" s="21">
        <v>0</v>
      </c>
      <c r="F27" s="21">
        <v>30</v>
      </c>
      <c r="G27" s="21">
        <v>0</v>
      </c>
      <c r="H27" s="21">
        <v>20</v>
      </c>
      <c r="I27" s="21">
        <v>0</v>
      </c>
      <c r="J27" s="21">
        <v>20</v>
      </c>
      <c r="K27" s="21">
        <v>20</v>
      </c>
      <c r="L27" s="21">
        <v>40</v>
      </c>
      <c r="M27" s="38">
        <v>10</v>
      </c>
      <c r="N27" s="21">
        <v>0</v>
      </c>
      <c r="O27" s="21">
        <f t="shared" si="0"/>
        <v>140</v>
      </c>
    </row>
    <row r="28" spans="1:15" x14ac:dyDescent="0.3">
      <c r="A28" s="35">
        <v>22</v>
      </c>
      <c r="B28" s="36" t="s">
        <v>430</v>
      </c>
      <c r="C28" s="61">
        <v>42387</v>
      </c>
      <c r="D28" s="21">
        <v>0</v>
      </c>
      <c r="E28" s="21">
        <v>0</v>
      </c>
      <c r="F28" s="21">
        <v>30</v>
      </c>
      <c r="G28" s="21">
        <v>20</v>
      </c>
      <c r="H28" s="21">
        <v>20</v>
      </c>
      <c r="I28" s="21">
        <v>0</v>
      </c>
      <c r="J28" s="21">
        <v>0</v>
      </c>
      <c r="K28" s="21">
        <v>20</v>
      </c>
      <c r="L28" s="21">
        <v>20</v>
      </c>
      <c r="M28" s="38">
        <v>5</v>
      </c>
      <c r="N28" s="21">
        <v>12.5</v>
      </c>
      <c r="O28" s="21">
        <f t="shared" si="0"/>
        <v>127.5</v>
      </c>
    </row>
    <row r="29" spans="1:15" x14ac:dyDescent="0.3">
      <c r="A29" s="35">
        <v>23</v>
      </c>
      <c r="B29" s="36" t="s">
        <v>504</v>
      </c>
      <c r="C29" s="61">
        <v>42911</v>
      </c>
      <c r="D29" s="21">
        <v>0</v>
      </c>
      <c r="E29" s="21">
        <v>0</v>
      </c>
      <c r="F29" s="21">
        <v>20</v>
      </c>
      <c r="G29" s="21">
        <v>0</v>
      </c>
      <c r="H29" s="21">
        <v>20</v>
      </c>
      <c r="I29" s="21">
        <v>0</v>
      </c>
      <c r="J29" s="21">
        <v>30</v>
      </c>
      <c r="K29" s="21">
        <v>20</v>
      </c>
      <c r="L29" s="21">
        <v>20</v>
      </c>
      <c r="M29" s="38">
        <v>5</v>
      </c>
      <c r="N29" s="21">
        <v>0</v>
      </c>
      <c r="O29" s="21">
        <f t="shared" si="0"/>
        <v>115</v>
      </c>
    </row>
    <row r="30" spans="1:15" x14ac:dyDescent="0.3">
      <c r="A30" s="35">
        <v>24</v>
      </c>
      <c r="B30" s="36" t="s">
        <v>105</v>
      </c>
      <c r="C30" s="61">
        <v>42210</v>
      </c>
      <c r="D30" s="21">
        <v>10</v>
      </c>
      <c r="E30" s="21">
        <v>0</v>
      </c>
      <c r="F30" s="21">
        <v>10</v>
      </c>
      <c r="G30" s="21">
        <v>12.5</v>
      </c>
      <c r="H30" s="21">
        <v>10</v>
      </c>
      <c r="I30" s="21">
        <v>0</v>
      </c>
      <c r="J30" s="21">
        <v>0</v>
      </c>
      <c r="K30" s="21">
        <v>30</v>
      </c>
      <c r="L30" s="21">
        <v>0</v>
      </c>
      <c r="M30" s="38">
        <v>20</v>
      </c>
      <c r="N30" s="21">
        <v>12.5</v>
      </c>
      <c r="O30" s="21">
        <f t="shared" si="0"/>
        <v>105</v>
      </c>
    </row>
    <row r="31" spans="1:15" x14ac:dyDescent="0.3">
      <c r="A31" s="35">
        <v>25</v>
      </c>
      <c r="B31" s="36" t="s">
        <v>502</v>
      </c>
      <c r="C31" s="61">
        <v>42517</v>
      </c>
      <c r="D31" s="21">
        <v>0</v>
      </c>
      <c r="E31" s="21">
        <v>0</v>
      </c>
      <c r="F31" s="21">
        <v>0</v>
      </c>
      <c r="G31" s="21">
        <v>0</v>
      </c>
      <c r="H31" s="21">
        <v>20</v>
      </c>
      <c r="I31" s="21">
        <v>20</v>
      </c>
      <c r="J31" s="21">
        <v>20</v>
      </c>
      <c r="K31" s="21">
        <v>0</v>
      </c>
      <c r="L31" s="21">
        <v>0</v>
      </c>
      <c r="M31" s="38">
        <v>0</v>
      </c>
      <c r="N31" s="21">
        <v>0</v>
      </c>
      <c r="O31" s="21">
        <f t="shared" si="0"/>
        <v>60</v>
      </c>
    </row>
    <row r="32" spans="1:15" x14ac:dyDescent="0.3">
      <c r="A32" s="35">
        <v>25</v>
      </c>
      <c r="B32" s="36" t="s">
        <v>432</v>
      </c>
      <c r="C32" s="61"/>
      <c r="D32" s="21">
        <v>0</v>
      </c>
      <c r="E32" s="21">
        <v>0</v>
      </c>
      <c r="F32" s="21">
        <v>20</v>
      </c>
      <c r="G32" s="21">
        <v>0</v>
      </c>
      <c r="H32" s="21">
        <v>20</v>
      </c>
      <c r="I32" s="21">
        <v>0</v>
      </c>
      <c r="J32" s="21">
        <v>20</v>
      </c>
      <c r="K32" s="21">
        <v>0</v>
      </c>
      <c r="L32" s="21">
        <v>0</v>
      </c>
      <c r="M32" s="38">
        <v>0</v>
      </c>
      <c r="N32" s="21">
        <v>0</v>
      </c>
      <c r="O32" s="21">
        <f t="shared" si="0"/>
        <v>60</v>
      </c>
    </row>
    <row r="33" spans="1:15" x14ac:dyDescent="0.3">
      <c r="A33" s="35">
        <v>27</v>
      </c>
      <c r="B33" s="36" t="s">
        <v>551</v>
      </c>
      <c r="C33" s="61">
        <v>42375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20</v>
      </c>
      <c r="L33" s="21">
        <v>0</v>
      </c>
      <c r="M33" s="38">
        <v>5</v>
      </c>
      <c r="N33" s="21">
        <v>12.5</v>
      </c>
      <c r="O33" s="21">
        <f t="shared" si="0"/>
        <v>37.5</v>
      </c>
    </row>
    <row r="34" spans="1:15" x14ac:dyDescent="0.3">
      <c r="A34" s="35">
        <v>28</v>
      </c>
      <c r="B34" s="36" t="s">
        <v>649</v>
      </c>
      <c r="C34" s="61">
        <v>42294</v>
      </c>
      <c r="D34" s="21"/>
      <c r="E34" s="21"/>
      <c r="F34" s="21"/>
      <c r="G34" s="21"/>
      <c r="H34" s="21"/>
      <c r="I34" s="21"/>
      <c r="J34" s="21"/>
      <c r="K34" s="21"/>
      <c r="L34" s="21"/>
      <c r="M34" s="22">
        <v>20</v>
      </c>
      <c r="N34" s="21">
        <v>12.5</v>
      </c>
      <c r="O34" s="21">
        <f t="shared" si="0"/>
        <v>32.5</v>
      </c>
    </row>
    <row r="35" spans="1:15" x14ac:dyDescent="0.3">
      <c r="A35" s="35">
        <v>29</v>
      </c>
      <c r="B35" s="36" t="s">
        <v>648</v>
      </c>
      <c r="C35" s="61">
        <v>42014</v>
      </c>
      <c r="D35" s="21"/>
      <c r="E35" s="21"/>
      <c r="F35" s="21"/>
      <c r="G35" s="21"/>
      <c r="H35" s="21"/>
      <c r="I35" s="21"/>
      <c r="J35" s="21"/>
      <c r="K35" s="21"/>
      <c r="L35" s="21"/>
      <c r="M35" s="21">
        <v>30</v>
      </c>
      <c r="N35" s="21">
        <v>0</v>
      </c>
      <c r="O35" s="21">
        <f t="shared" si="0"/>
        <v>30</v>
      </c>
    </row>
    <row r="36" spans="1:15" x14ac:dyDescent="0.3">
      <c r="A36" s="35">
        <v>30</v>
      </c>
      <c r="B36" s="36" t="s">
        <v>593</v>
      </c>
      <c r="C36" s="61">
        <v>42472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20</v>
      </c>
      <c r="M36" s="20">
        <v>5</v>
      </c>
      <c r="N36" s="21">
        <v>0</v>
      </c>
      <c r="O36" s="21">
        <f t="shared" si="0"/>
        <v>25</v>
      </c>
    </row>
    <row r="37" spans="1:15" x14ac:dyDescent="0.3">
      <c r="A37" s="35">
        <v>31</v>
      </c>
      <c r="B37" s="36" t="s">
        <v>651</v>
      </c>
      <c r="C37" s="61">
        <v>42376</v>
      </c>
      <c r="D37" s="21"/>
      <c r="E37" s="21"/>
      <c r="F37" s="21"/>
      <c r="G37" s="21"/>
      <c r="H37" s="21"/>
      <c r="I37" s="21"/>
      <c r="J37" s="21"/>
      <c r="K37" s="21"/>
      <c r="L37" s="21"/>
      <c r="M37" s="21">
        <v>10</v>
      </c>
      <c r="N37" s="21">
        <v>12.5</v>
      </c>
      <c r="O37" s="21">
        <f t="shared" si="0"/>
        <v>22.5</v>
      </c>
    </row>
    <row r="38" spans="1:15" x14ac:dyDescent="0.3">
      <c r="A38" s="35">
        <v>32</v>
      </c>
      <c r="B38" s="36" t="s">
        <v>676</v>
      </c>
      <c r="C38" s="6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>
        <v>20</v>
      </c>
      <c r="O38" s="21">
        <f t="shared" si="0"/>
        <v>20</v>
      </c>
    </row>
    <row r="39" spans="1:15" x14ac:dyDescent="0.3">
      <c r="A39" s="35">
        <v>32</v>
      </c>
      <c r="B39" s="36" t="s">
        <v>677</v>
      </c>
      <c r="C39" s="6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>
        <v>20</v>
      </c>
      <c r="O39" s="21">
        <f t="shared" si="0"/>
        <v>20</v>
      </c>
    </row>
    <row r="40" spans="1:15" x14ac:dyDescent="0.3">
      <c r="A40" s="35">
        <v>34</v>
      </c>
      <c r="B40" s="36" t="s">
        <v>653</v>
      </c>
      <c r="C40" s="61">
        <v>42965</v>
      </c>
      <c r="D40" s="21"/>
      <c r="E40" s="21"/>
      <c r="F40" s="21"/>
      <c r="G40" s="21"/>
      <c r="H40" s="21"/>
      <c r="I40" s="21"/>
      <c r="J40" s="21"/>
      <c r="K40" s="21"/>
      <c r="L40" s="21"/>
      <c r="M40" s="21">
        <v>5</v>
      </c>
      <c r="N40" s="21">
        <v>12.5</v>
      </c>
      <c r="O40" s="21">
        <f t="shared" si="0"/>
        <v>17.5</v>
      </c>
    </row>
    <row r="41" spans="1:15" x14ac:dyDescent="0.3">
      <c r="A41" s="35">
        <v>35</v>
      </c>
      <c r="B41" s="36" t="s">
        <v>650</v>
      </c>
      <c r="C41" s="61">
        <v>42656</v>
      </c>
      <c r="D41" s="21"/>
      <c r="E41" s="21"/>
      <c r="F41" s="21"/>
      <c r="G41" s="21"/>
      <c r="H41" s="21"/>
      <c r="I41" s="21"/>
      <c r="J41" s="21"/>
      <c r="K41" s="21"/>
      <c r="L41" s="21"/>
      <c r="M41" s="21">
        <v>10</v>
      </c>
      <c r="N41" s="21">
        <v>0</v>
      </c>
      <c r="O41" s="21">
        <f t="shared" si="0"/>
        <v>10</v>
      </c>
    </row>
    <row r="42" spans="1:15" x14ac:dyDescent="0.3">
      <c r="A42" s="35">
        <v>36</v>
      </c>
      <c r="B42" s="36" t="s">
        <v>652</v>
      </c>
      <c r="C42" s="61">
        <v>42123</v>
      </c>
      <c r="D42" s="21"/>
      <c r="E42" s="21"/>
      <c r="F42" s="21"/>
      <c r="G42" s="21"/>
      <c r="H42" s="21"/>
      <c r="I42" s="21"/>
      <c r="J42" s="21"/>
      <c r="K42" s="21"/>
      <c r="L42" s="21"/>
      <c r="M42" s="21">
        <v>5</v>
      </c>
      <c r="N42" s="21">
        <v>0</v>
      </c>
      <c r="O42" s="21">
        <f t="shared" si="0"/>
        <v>5</v>
      </c>
    </row>
    <row r="43" spans="1:15" x14ac:dyDescent="0.3">
      <c r="A43" s="35">
        <v>36</v>
      </c>
      <c r="B43" s="36" t="s">
        <v>654</v>
      </c>
      <c r="C43" s="61">
        <v>42650</v>
      </c>
      <c r="D43" s="21"/>
      <c r="E43" s="21"/>
      <c r="F43" s="21"/>
      <c r="G43" s="21"/>
      <c r="H43" s="21"/>
      <c r="I43" s="21"/>
      <c r="J43" s="21"/>
      <c r="K43" s="21"/>
      <c r="L43" s="21"/>
      <c r="M43" s="21">
        <v>5</v>
      </c>
      <c r="N43" s="21">
        <v>0</v>
      </c>
      <c r="O43" s="21">
        <f t="shared" si="0"/>
        <v>5</v>
      </c>
    </row>
    <row r="44" spans="1:15" x14ac:dyDescent="0.3">
      <c r="A44" s="35"/>
      <c r="B44" s="36"/>
      <c r="C44" s="6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>
        <f t="shared" si="0"/>
        <v>0</v>
      </c>
    </row>
    <row r="45" spans="1:15" x14ac:dyDescent="0.3">
      <c r="A45" s="35"/>
      <c r="B45" s="36"/>
      <c r="C45" s="6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>
        <f t="shared" si="0"/>
        <v>0</v>
      </c>
    </row>
    <row r="46" spans="1:15" x14ac:dyDescent="0.3">
      <c r="D46" s="29"/>
      <c r="E46" s="29"/>
      <c r="F46" s="29"/>
      <c r="G46" s="29"/>
      <c r="H46" s="29"/>
      <c r="I46" s="29"/>
      <c r="J46" s="29"/>
    </row>
    <row r="47" spans="1:15" x14ac:dyDescent="0.3">
      <c r="D47" s="29"/>
      <c r="E47" s="29"/>
      <c r="F47" s="29"/>
      <c r="G47" s="29"/>
      <c r="H47" s="29"/>
      <c r="I47" s="29"/>
      <c r="J47" s="29"/>
    </row>
    <row r="48" spans="1:15" x14ac:dyDescent="0.3">
      <c r="D48" s="29"/>
      <c r="E48" s="29"/>
      <c r="F48" s="29"/>
      <c r="G48" s="29"/>
      <c r="H48" s="29"/>
      <c r="I48" s="29"/>
      <c r="J48" s="29"/>
    </row>
    <row r="49" spans="4:10" x14ac:dyDescent="0.3">
      <c r="D49" s="29"/>
      <c r="E49" s="29"/>
      <c r="F49" s="29"/>
      <c r="G49" s="29"/>
      <c r="H49" s="29"/>
      <c r="I49" s="29"/>
      <c r="J49" s="29"/>
    </row>
    <row r="50" spans="4:10" x14ac:dyDescent="0.3">
      <c r="D50" s="29"/>
      <c r="E50" s="29"/>
      <c r="F50" s="29"/>
      <c r="G50" s="29"/>
      <c r="H50" s="29"/>
      <c r="I50" s="29"/>
      <c r="J50" s="29"/>
    </row>
    <row r="51" spans="4:10" x14ac:dyDescent="0.3">
      <c r="D51" s="29"/>
      <c r="E51" s="29"/>
      <c r="F51" s="29"/>
      <c r="G51" s="29"/>
      <c r="H51" s="29"/>
      <c r="I51" s="29"/>
      <c r="J51" s="29"/>
    </row>
    <row r="52" spans="4:10" x14ac:dyDescent="0.3">
      <c r="D52" s="29"/>
      <c r="E52" s="29"/>
      <c r="F52" s="29"/>
      <c r="G52" s="29"/>
      <c r="H52" s="29"/>
      <c r="I52" s="29"/>
      <c r="J52" s="29"/>
    </row>
    <row r="53" spans="4:10" x14ac:dyDescent="0.3">
      <c r="D53" s="29"/>
      <c r="E53" s="29"/>
      <c r="F53" s="29"/>
      <c r="G53" s="29"/>
      <c r="H53" s="29"/>
      <c r="I53" s="29"/>
      <c r="J53" s="29"/>
    </row>
    <row r="54" spans="4:10" x14ac:dyDescent="0.3">
      <c r="D54" s="29"/>
      <c r="E54" s="29"/>
      <c r="F54" s="29"/>
      <c r="G54" s="29"/>
      <c r="H54" s="29"/>
      <c r="I54" s="29"/>
      <c r="J54" s="29"/>
    </row>
    <row r="55" spans="4:10" x14ac:dyDescent="0.3">
      <c r="D55" s="29"/>
      <c r="E55" s="29"/>
      <c r="F55" s="29"/>
      <c r="G55" s="29"/>
      <c r="H55" s="29"/>
      <c r="I55" s="29"/>
      <c r="J55" s="29"/>
    </row>
    <row r="56" spans="4:10" x14ac:dyDescent="0.3">
      <c r="D56" s="29"/>
      <c r="E56" s="29"/>
      <c r="F56" s="29"/>
      <c r="G56" s="29"/>
      <c r="H56" s="29"/>
      <c r="I56" s="29"/>
      <c r="J56" s="29"/>
    </row>
    <row r="57" spans="4:10" x14ac:dyDescent="0.3">
      <c r="D57" s="29"/>
      <c r="E57" s="29"/>
      <c r="F57" s="29"/>
      <c r="G57" s="29"/>
      <c r="H57" s="29"/>
      <c r="I57" s="29"/>
      <c r="J57" s="29"/>
    </row>
    <row r="58" spans="4:10" x14ac:dyDescent="0.3">
      <c r="D58" s="29"/>
      <c r="E58" s="29"/>
      <c r="F58" s="29"/>
      <c r="G58" s="29"/>
      <c r="H58" s="29"/>
      <c r="I58" s="29"/>
      <c r="J58" s="29"/>
    </row>
    <row r="59" spans="4:10" x14ac:dyDescent="0.3">
      <c r="D59" s="29"/>
      <c r="E59" s="29"/>
      <c r="F59" s="29"/>
      <c r="G59" s="29"/>
      <c r="H59" s="29"/>
      <c r="I59" s="29"/>
      <c r="J59" s="29"/>
    </row>
    <row r="60" spans="4:10" x14ac:dyDescent="0.3">
      <c r="D60" s="29"/>
      <c r="E60" s="29"/>
      <c r="F60" s="29"/>
      <c r="G60" s="29"/>
      <c r="H60" s="29"/>
      <c r="I60" s="29"/>
      <c r="J60" s="29"/>
    </row>
    <row r="61" spans="4:10" x14ac:dyDescent="0.3">
      <c r="D61" s="29"/>
      <c r="E61" s="29"/>
      <c r="F61" s="29"/>
      <c r="G61" s="29"/>
      <c r="H61" s="29"/>
      <c r="I61" s="29"/>
      <c r="J61" s="29"/>
    </row>
    <row r="62" spans="4:10" x14ac:dyDescent="0.3">
      <c r="D62" s="29"/>
      <c r="E62" s="29"/>
      <c r="F62" s="29"/>
      <c r="G62" s="29"/>
      <c r="H62" s="29"/>
      <c r="I62" s="29"/>
      <c r="J62" s="29"/>
    </row>
    <row r="63" spans="4:10" x14ac:dyDescent="0.3">
      <c r="D63" s="29"/>
      <c r="E63" s="29"/>
      <c r="F63" s="29"/>
      <c r="G63" s="29"/>
      <c r="H63" s="29"/>
      <c r="I63" s="29"/>
      <c r="J63" s="29"/>
    </row>
    <row r="64" spans="4:10" x14ac:dyDescent="0.3">
      <c r="D64" s="29"/>
      <c r="E64" s="29"/>
      <c r="F64" s="29"/>
      <c r="G64" s="29"/>
      <c r="H64" s="29"/>
      <c r="I64" s="29"/>
      <c r="J64" s="29"/>
    </row>
    <row r="65" spans="4:10" x14ac:dyDescent="0.3">
      <c r="D65" s="29"/>
      <c r="E65" s="29"/>
      <c r="F65" s="29"/>
      <c r="G65" s="29"/>
      <c r="H65" s="29"/>
      <c r="I65" s="29"/>
      <c r="J65" s="29"/>
    </row>
  </sheetData>
  <autoFilter ref="A6:O35" xr:uid="{00000000-0009-0000-0000-000000000000}">
    <sortState xmlns:xlrd2="http://schemas.microsoft.com/office/spreadsheetml/2017/richdata2" ref="A7:O45">
      <sortCondition descending="1" ref="O6:O35"/>
    </sortState>
  </autoFilter>
  <sortState xmlns:xlrd2="http://schemas.microsoft.com/office/spreadsheetml/2017/richdata2" ref="A7:O35">
    <sortCondition descending="1" ref="O7:O35"/>
  </sortState>
  <mergeCells count="8">
    <mergeCell ref="D5:E5"/>
    <mergeCell ref="A1:O1"/>
    <mergeCell ref="A2:O2"/>
    <mergeCell ref="A3:O3"/>
    <mergeCell ref="A4:O4"/>
    <mergeCell ref="A5:C5"/>
    <mergeCell ref="F5:G5"/>
    <mergeCell ref="H5:I5"/>
  </mergeCells>
  <printOptions horizontalCentered="1" verticalCentered="1"/>
  <pageMargins left="0.39370078740157483" right="0.39370078740157483" top="0.39370078740157483" bottom="0.39370078740157483" header="0" footer="0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  <pageSetUpPr fitToPage="1"/>
  </sheetPr>
  <dimension ref="A1:AX107"/>
  <sheetViews>
    <sheetView showGridLines="0" view="pageBreakPreview" zoomScale="87" zoomScaleNormal="75" zoomScaleSheetLayoutView="87" workbookViewId="0">
      <pane xSplit="2" ySplit="5" topLeftCell="C6" activePane="bottomRight" state="frozen"/>
      <selection activeCell="AP6" sqref="D1:AP1048576"/>
      <selection pane="topRight" activeCell="AP6" sqref="D1:AP1048576"/>
      <selection pane="bottomLeft" activeCell="AP6" sqref="D1:AP1048576"/>
      <selection pane="bottomRight" activeCell="AW6" sqref="AQ1:AW1048576"/>
    </sheetView>
  </sheetViews>
  <sheetFormatPr baseColWidth="10" defaultColWidth="17.44140625" defaultRowHeight="18" x14ac:dyDescent="0.3"/>
  <cols>
    <col min="1" max="1" width="17.44140625" style="27" bestFit="1" customWidth="1"/>
    <col min="2" max="2" width="37.109375" style="28" bestFit="1" customWidth="1"/>
    <col min="3" max="3" width="28" style="23" bestFit="1" customWidth="1"/>
    <col min="4" max="4" width="18.21875" style="23" hidden="1" customWidth="1"/>
    <col min="5" max="5" width="9.77734375" style="23" hidden="1" customWidth="1"/>
    <col min="6" max="6" width="14.77734375" style="23" hidden="1" customWidth="1"/>
    <col min="7" max="7" width="18.21875" style="23" hidden="1" customWidth="1"/>
    <col min="8" max="8" width="14.77734375" style="23" hidden="1" customWidth="1"/>
    <col min="9" max="9" width="18.21875" style="23" hidden="1" customWidth="1"/>
    <col min="10" max="10" width="14.77734375" style="23" hidden="1" customWidth="1"/>
    <col min="11" max="11" width="18.21875" style="23" hidden="1" customWidth="1"/>
    <col min="12" max="14" width="18.21875" style="29" hidden="1" customWidth="1"/>
    <col min="15" max="15" width="17.44140625" style="29" hidden="1" customWidth="1"/>
    <col min="16" max="16" width="18.21875" style="29" hidden="1" customWidth="1"/>
    <col min="17" max="17" width="14.77734375" style="29" hidden="1" customWidth="1"/>
    <col min="18" max="18" width="18.21875" style="29" hidden="1" customWidth="1"/>
    <col min="19" max="19" width="14.77734375" style="29" hidden="1" customWidth="1"/>
    <col min="20" max="20" width="18.33203125" style="29" hidden="1" customWidth="1"/>
    <col min="21" max="22" width="18.21875" style="29" hidden="1" customWidth="1"/>
    <col min="23" max="23" width="14.77734375" style="29" hidden="1" customWidth="1"/>
    <col min="24" max="24" width="18.21875" style="29" hidden="1" customWidth="1"/>
    <col min="25" max="25" width="14.77734375" style="29" hidden="1" customWidth="1"/>
    <col min="26" max="26" width="18.21875" style="29" hidden="1" customWidth="1"/>
    <col min="27" max="27" width="14.77734375" style="29" hidden="1" customWidth="1"/>
    <col min="28" max="28" width="18.21875" style="29" hidden="1" customWidth="1"/>
    <col min="29" max="29" width="14.77734375" style="29" hidden="1" customWidth="1"/>
    <col min="30" max="30" width="18.21875" style="29" hidden="1" customWidth="1"/>
    <col min="31" max="32" width="14.77734375" style="29" hidden="1" customWidth="1"/>
    <col min="33" max="33" width="18.21875" style="29" hidden="1" customWidth="1"/>
    <col min="34" max="34" width="14.77734375" style="29" hidden="1" customWidth="1"/>
    <col min="35" max="35" width="18.21875" style="29" hidden="1" customWidth="1"/>
    <col min="36" max="36" width="14.77734375" style="29" hidden="1" customWidth="1"/>
    <col min="37" max="37" width="18.21875" style="29" hidden="1" customWidth="1"/>
    <col min="38" max="38" width="14.77734375" style="29" hidden="1" customWidth="1"/>
    <col min="39" max="39" width="18.21875" style="29" hidden="1" customWidth="1"/>
    <col min="40" max="40" width="14.77734375" style="29" hidden="1" customWidth="1"/>
    <col min="41" max="41" width="24.109375" style="29" hidden="1" customWidth="1"/>
    <col min="42" max="42" width="18.21875" style="29" hidden="1" customWidth="1"/>
    <col min="43" max="43" width="14.77734375" style="29" hidden="1" customWidth="1"/>
    <col min="44" max="45" width="21.5546875" style="29" hidden="1" customWidth="1"/>
    <col min="46" max="46" width="18.21875" style="29" hidden="1" customWidth="1"/>
    <col min="47" max="47" width="14.77734375" style="29" hidden="1" customWidth="1"/>
    <col min="48" max="48" width="18.21875" style="29" hidden="1" customWidth="1"/>
    <col min="49" max="49" width="14.77734375" style="29" hidden="1" customWidth="1"/>
    <col min="50" max="50" width="15.44140625" style="29" bestFit="1" customWidth="1"/>
    <col min="51" max="16384" width="17.44140625" style="23"/>
  </cols>
  <sheetData>
    <row r="1" spans="1:50" s="1" customFormat="1" ht="25.8" x14ac:dyDescent="0.3">
      <c r="A1" s="106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</row>
    <row r="2" spans="1:50" s="1" customFormat="1" ht="25.8" x14ac:dyDescent="0.3">
      <c r="A2" s="109" t="s">
        <v>11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1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</row>
    <row r="3" spans="1:50" s="1" customFormat="1" ht="25.8" x14ac:dyDescent="0.3">
      <c r="A3" s="112">
        <f ca="1">TODAY()</f>
        <v>46006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</row>
    <row r="4" spans="1:50" s="1" customFormat="1" ht="26.4" thickBot="1" x14ac:dyDescent="0.35">
      <c r="A4" s="115" t="s">
        <v>269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7"/>
      <c r="P4" s="116"/>
      <c r="Q4" s="116"/>
      <c r="R4" s="116"/>
      <c r="S4" s="116"/>
      <c r="T4" s="116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6"/>
    </row>
    <row r="5" spans="1:50" s="7" customFormat="1" ht="72.599999999999994" thickBot="1" x14ac:dyDescent="0.35">
      <c r="A5" s="118" t="s">
        <v>10</v>
      </c>
      <c r="B5" s="119"/>
      <c r="C5" s="120"/>
      <c r="D5" s="121" t="s">
        <v>12</v>
      </c>
      <c r="E5" s="130"/>
      <c r="F5" s="122"/>
      <c r="G5" s="121" t="s">
        <v>13</v>
      </c>
      <c r="H5" s="122"/>
      <c r="I5" s="121" t="s">
        <v>14</v>
      </c>
      <c r="J5" s="123"/>
      <c r="K5" s="2" t="s">
        <v>15</v>
      </c>
      <c r="L5" s="2" t="s">
        <v>16</v>
      </c>
      <c r="M5" s="2" t="s">
        <v>17</v>
      </c>
      <c r="N5" s="2" t="s">
        <v>18</v>
      </c>
      <c r="O5" s="2" t="s">
        <v>19</v>
      </c>
      <c r="P5" s="95" t="s">
        <v>28</v>
      </c>
      <c r="Q5" s="96"/>
      <c r="R5" s="95" t="s">
        <v>29</v>
      </c>
      <c r="S5" s="96"/>
      <c r="T5" s="5" t="s">
        <v>335</v>
      </c>
      <c r="U5" s="32" t="s">
        <v>469</v>
      </c>
      <c r="V5" s="131" t="s">
        <v>513</v>
      </c>
      <c r="W5" s="132"/>
      <c r="X5" s="95" t="s">
        <v>518</v>
      </c>
      <c r="Y5" s="96"/>
      <c r="Z5" s="95" t="s">
        <v>514</v>
      </c>
      <c r="AA5" s="96"/>
      <c r="AB5" s="95" t="s">
        <v>515</v>
      </c>
      <c r="AC5" s="96"/>
      <c r="AD5" s="95" t="s">
        <v>520</v>
      </c>
      <c r="AE5" s="96"/>
      <c r="AF5" s="5" t="s">
        <v>589</v>
      </c>
      <c r="AG5" s="102" t="s">
        <v>597</v>
      </c>
      <c r="AH5" s="102"/>
      <c r="AI5" s="102" t="s">
        <v>598</v>
      </c>
      <c r="AJ5" s="102"/>
      <c r="AK5" s="102" t="s">
        <v>599</v>
      </c>
      <c r="AL5" s="102"/>
      <c r="AM5" s="102" t="s">
        <v>608</v>
      </c>
      <c r="AN5" s="102"/>
      <c r="AO5" s="33" t="s">
        <v>665</v>
      </c>
      <c r="AP5" s="95" t="s">
        <v>636</v>
      </c>
      <c r="AQ5" s="96"/>
      <c r="AR5" s="5" t="s">
        <v>637</v>
      </c>
      <c r="AS5" s="5" t="s">
        <v>673</v>
      </c>
      <c r="AT5" s="103" t="s">
        <v>681</v>
      </c>
      <c r="AU5" s="104"/>
      <c r="AV5" s="103" t="s">
        <v>682</v>
      </c>
      <c r="AW5" s="104"/>
      <c r="AX5" s="60" t="s">
        <v>4</v>
      </c>
    </row>
    <row r="6" spans="1:50" s="7" customFormat="1" ht="18.600000000000001" thickBot="1" x14ac:dyDescent="0.35">
      <c r="A6" s="8" t="s">
        <v>6</v>
      </c>
      <c r="B6" s="9" t="s">
        <v>1</v>
      </c>
      <c r="C6" s="10" t="s">
        <v>0</v>
      </c>
      <c r="D6" s="11" t="s">
        <v>2</v>
      </c>
      <c r="E6" s="11" t="s">
        <v>81</v>
      </c>
      <c r="F6" s="11" t="s">
        <v>3</v>
      </c>
      <c r="G6" s="11" t="s">
        <v>2</v>
      </c>
      <c r="H6" s="11" t="s">
        <v>3</v>
      </c>
      <c r="I6" s="11" t="s">
        <v>2</v>
      </c>
      <c r="J6" s="11" t="s">
        <v>3</v>
      </c>
      <c r="K6" s="11" t="s">
        <v>2</v>
      </c>
      <c r="L6" s="11" t="s">
        <v>2</v>
      </c>
      <c r="M6" s="11" t="s">
        <v>2</v>
      </c>
      <c r="N6" s="12" t="s">
        <v>2</v>
      </c>
      <c r="O6" s="13" t="s">
        <v>3</v>
      </c>
      <c r="P6" s="34" t="s">
        <v>2</v>
      </c>
      <c r="Q6" s="34" t="s">
        <v>3</v>
      </c>
      <c r="R6" s="34" t="s">
        <v>2</v>
      </c>
      <c r="S6" s="34" t="s">
        <v>3</v>
      </c>
      <c r="T6" s="34" t="s">
        <v>2</v>
      </c>
      <c r="U6" s="34" t="s">
        <v>2</v>
      </c>
      <c r="V6" s="34" t="s">
        <v>2</v>
      </c>
      <c r="W6" s="34" t="s">
        <v>3</v>
      </c>
      <c r="X6" s="16" t="s">
        <v>2</v>
      </c>
      <c r="Y6" s="16" t="s">
        <v>3</v>
      </c>
      <c r="Z6" s="16" t="s">
        <v>2</v>
      </c>
      <c r="AA6" s="16" t="s">
        <v>3</v>
      </c>
      <c r="AB6" s="16" t="s">
        <v>2</v>
      </c>
      <c r="AC6" s="16" t="s">
        <v>3</v>
      </c>
      <c r="AD6" s="16" t="s">
        <v>2</v>
      </c>
      <c r="AE6" s="16" t="s">
        <v>3</v>
      </c>
      <c r="AF6" s="16" t="s">
        <v>3</v>
      </c>
      <c r="AG6" s="16" t="s">
        <v>2</v>
      </c>
      <c r="AH6" s="16" t="s">
        <v>3</v>
      </c>
      <c r="AI6" s="16" t="s">
        <v>2</v>
      </c>
      <c r="AJ6" s="16" t="s">
        <v>3</v>
      </c>
      <c r="AK6" s="16" t="s">
        <v>2</v>
      </c>
      <c r="AL6" s="16" t="s">
        <v>3</v>
      </c>
      <c r="AM6" s="16" t="s">
        <v>2</v>
      </c>
      <c r="AN6" s="16" t="s">
        <v>3</v>
      </c>
      <c r="AO6" s="16" t="s">
        <v>2</v>
      </c>
      <c r="AP6" s="16" t="s">
        <v>2</v>
      </c>
      <c r="AQ6" s="16" t="s">
        <v>3</v>
      </c>
      <c r="AR6" s="16" t="s">
        <v>2</v>
      </c>
      <c r="AS6" s="16" t="s">
        <v>2</v>
      </c>
      <c r="AT6" s="74" t="s">
        <v>2</v>
      </c>
      <c r="AU6" s="74" t="s">
        <v>3</v>
      </c>
      <c r="AV6" s="74" t="s">
        <v>2</v>
      </c>
      <c r="AW6" s="74" t="s">
        <v>3</v>
      </c>
      <c r="AX6" s="17" t="s">
        <v>333</v>
      </c>
    </row>
    <row r="7" spans="1:50" x14ac:dyDescent="0.3">
      <c r="A7" s="35">
        <v>1</v>
      </c>
      <c r="B7" s="19" t="s">
        <v>73</v>
      </c>
      <c r="C7" s="62" t="s">
        <v>342</v>
      </c>
      <c r="D7" s="20">
        <v>250</v>
      </c>
      <c r="E7" s="20"/>
      <c r="F7" s="20">
        <v>62.5</v>
      </c>
      <c r="G7" s="20">
        <v>250</v>
      </c>
      <c r="H7" s="20">
        <v>0</v>
      </c>
      <c r="I7" s="20">
        <v>250</v>
      </c>
      <c r="J7" s="20">
        <v>62.5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1"/>
      <c r="Q7" s="21"/>
      <c r="R7" s="21"/>
      <c r="S7" s="21"/>
      <c r="T7" s="21">
        <v>85</v>
      </c>
      <c r="U7" s="21">
        <v>85</v>
      </c>
      <c r="V7" s="21">
        <v>170</v>
      </c>
      <c r="W7" s="21">
        <v>0</v>
      </c>
      <c r="X7" s="21">
        <v>0</v>
      </c>
      <c r="Y7" s="21">
        <v>63.75</v>
      </c>
      <c r="Z7" s="21">
        <v>170</v>
      </c>
      <c r="AA7" s="21">
        <v>114.75</v>
      </c>
      <c r="AB7" s="21"/>
      <c r="AC7" s="21"/>
      <c r="AD7" s="21">
        <v>306</v>
      </c>
      <c r="AE7" s="21">
        <v>29.75</v>
      </c>
      <c r="AF7" s="21"/>
      <c r="AG7" s="21"/>
      <c r="AH7" s="21"/>
      <c r="AI7" s="21"/>
      <c r="AJ7" s="21"/>
      <c r="AK7" s="21"/>
      <c r="AL7" s="21"/>
      <c r="AM7" s="21">
        <v>306</v>
      </c>
      <c r="AN7" s="21">
        <v>106.25</v>
      </c>
      <c r="AO7" s="21">
        <f>30*17</f>
        <v>510</v>
      </c>
      <c r="AP7" s="21">
        <v>0</v>
      </c>
      <c r="AQ7" s="21">
        <v>55.25</v>
      </c>
      <c r="AR7" s="21"/>
      <c r="AS7" s="21">
        <v>306</v>
      </c>
      <c r="AT7" s="21">
        <v>0</v>
      </c>
      <c r="AU7" s="21">
        <v>25.5</v>
      </c>
      <c r="AV7" s="21">
        <v>34</v>
      </c>
      <c r="AW7" s="21">
        <v>12.75</v>
      </c>
      <c r="AX7" s="21">
        <f t="shared" ref="AX7:AX49" si="0">+SUM(D7:AW7)</f>
        <v>3255</v>
      </c>
    </row>
    <row r="8" spans="1:50" x14ac:dyDescent="0.3">
      <c r="A8" s="35">
        <v>2</v>
      </c>
      <c r="B8" s="19" t="s">
        <v>74</v>
      </c>
      <c r="C8" s="62" t="s">
        <v>328</v>
      </c>
      <c r="D8" s="20">
        <v>180</v>
      </c>
      <c r="E8" s="20"/>
      <c r="F8" s="20">
        <v>45</v>
      </c>
      <c r="G8" s="20">
        <v>180</v>
      </c>
      <c r="H8" s="21">
        <v>30</v>
      </c>
      <c r="I8" s="20">
        <v>0</v>
      </c>
      <c r="J8" s="20">
        <v>30</v>
      </c>
      <c r="K8" s="20">
        <v>250</v>
      </c>
      <c r="L8" s="20">
        <v>110</v>
      </c>
      <c r="M8" s="20">
        <v>250</v>
      </c>
      <c r="N8" s="20">
        <v>375</v>
      </c>
      <c r="O8" s="20">
        <v>0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>
        <v>85</v>
      </c>
      <c r="AN8" s="21">
        <v>12.75</v>
      </c>
      <c r="AO8" s="21"/>
      <c r="AP8" s="21"/>
      <c r="AQ8" s="21"/>
      <c r="AR8" s="21"/>
      <c r="AS8" s="21"/>
      <c r="AT8" s="21">
        <f>9*17</f>
        <v>153</v>
      </c>
      <c r="AU8" s="21">
        <f>0.75*17</f>
        <v>12.75</v>
      </c>
      <c r="AV8" s="21">
        <f>9*17</f>
        <v>153</v>
      </c>
      <c r="AW8" s="21">
        <v>12.75</v>
      </c>
      <c r="AX8" s="21">
        <f t="shared" si="0"/>
        <v>1879.25</v>
      </c>
    </row>
    <row r="9" spans="1:50" x14ac:dyDescent="0.3">
      <c r="A9" s="35">
        <v>3</v>
      </c>
      <c r="B9" s="19" t="s">
        <v>30</v>
      </c>
      <c r="C9" s="62">
        <v>39226</v>
      </c>
      <c r="D9" s="20">
        <v>0</v>
      </c>
      <c r="E9" s="20"/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1">
        <v>0</v>
      </c>
      <c r="Q9" s="21">
        <v>63.75</v>
      </c>
      <c r="R9" s="21">
        <v>0</v>
      </c>
      <c r="S9" s="21">
        <v>446.25</v>
      </c>
      <c r="T9" s="21"/>
      <c r="U9" s="21"/>
      <c r="V9" s="21"/>
      <c r="W9" s="21"/>
      <c r="X9" s="21">
        <f>20*17</f>
        <v>340</v>
      </c>
      <c r="Y9" s="21">
        <f>11.25*17</f>
        <v>191.25</v>
      </c>
      <c r="Z9" s="21">
        <v>170</v>
      </c>
      <c r="AA9" s="21">
        <v>318.75</v>
      </c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>
        <f t="shared" si="0"/>
        <v>1530</v>
      </c>
    </row>
    <row r="10" spans="1:50" x14ac:dyDescent="0.3">
      <c r="A10" s="35">
        <v>4</v>
      </c>
      <c r="B10" s="19" t="s">
        <v>77</v>
      </c>
      <c r="C10" s="62">
        <v>39489</v>
      </c>
      <c r="D10" s="20">
        <v>80</v>
      </c>
      <c r="E10" s="20"/>
      <c r="F10" s="20">
        <v>30</v>
      </c>
      <c r="G10" s="20">
        <v>60</v>
      </c>
      <c r="H10" s="20">
        <v>62.5</v>
      </c>
      <c r="I10" s="20">
        <v>80</v>
      </c>
      <c r="J10" s="20">
        <v>30</v>
      </c>
      <c r="K10" s="20">
        <v>180</v>
      </c>
      <c r="L10" s="20">
        <v>180</v>
      </c>
      <c r="M10" s="20">
        <v>180</v>
      </c>
      <c r="N10" s="20">
        <v>270</v>
      </c>
      <c r="O10" s="20">
        <v>62.5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>
        <v>170</v>
      </c>
      <c r="AA10" s="21">
        <v>0</v>
      </c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>
        <v>34</v>
      </c>
      <c r="AS10" s="21"/>
      <c r="AT10" s="21"/>
      <c r="AU10" s="21"/>
      <c r="AV10" s="21"/>
      <c r="AW10" s="21"/>
      <c r="AX10" s="21">
        <f t="shared" si="0"/>
        <v>1419</v>
      </c>
    </row>
    <row r="11" spans="1:50" x14ac:dyDescent="0.3">
      <c r="A11" s="35">
        <v>5</v>
      </c>
      <c r="B11" s="36" t="s">
        <v>423</v>
      </c>
      <c r="C11" s="25">
        <v>40523</v>
      </c>
      <c r="D11" s="21">
        <v>0</v>
      </c>
      <c r="E11" s="21"/>
      <c r="F11" s="21">
        <v>0</v>
      </c>
      <c r="G11" s="21">
        <v>120</v>
      </c>
      <c r="H11" s="21">
        <v>45</v>
      </c>
      <c r="I11" s="21">
        <v>110</v>
      </c>
      <c r="J11" s="21">
        <v>45</v>
      </c>
      <c r="K11" s="21">
        <v>110</v>
      </c>
      <c r="L11" s="21">
        <v>250</v>
      </c>
      <c r="M11" s="21">
        <v>110</v>
      </c>
      <c r="N11" s="21">
        <v>180</v>
      </c>
      <c r="O11" s="20">
        <v>0</v>
      </c>
      <c r="P11" s="20"/>
      <c r="Q11" s="20"/>
      <c r="R11" s="20"/>
      <c r="S11" s="20"/>
      <c r="T11" s="20"/>
      <c r="U11" s="20"/>
      <c r="V11" s="20"/>
      <c r="W11" s="20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>
        <f t="shared" si="0"/>
        <v>970</v>
      </c>
    </row>
    <row r="12" spans="1:50" x14ac:dyDescent="0.3">
      <c r="A12" s="35">
        <v>6</v>
      </c>
      <c r="B12" s="19" t="s">
        <v>88</v>
      </c>
      <c r="C12" s="62" t="s">
        <v>345</v>
      </c>
      <c r="D12" s="20">
        <v>20</v>
      </c>
      <c r="E12" s="20"/>
      <c r="F12" s="20">
        <v>30</v>
      </c>
      <c r="G12" s="20">
        <v>80</v>
      </c>
      <c r="H12" s="20">
        <v>62.5</v>
      </c>
      <c r="I12" s="20">
        <v>70</v>
      </c>
      <c r="J12" s="20">
        <v>30</v>
      </c>
      <c r="K12" s="20">
        <v>120</v>
      </c>
      <c r="L12" s="20">
        <v>50</v>
      </c>
      <c r="M12" s="20">
        <v>0</v>
      </c>
      <c r="N12" s="20">
        <v>180</v>
      </c>
      <c r="O12" s="20">
        <v>62.5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>
        <f>2*17</f>
        <v>34</v>
      </c>
      <c r="AJ12" s="21">
        <f>0.75*17</f>
        <v>12.75</v>
      </c>
      <c r="AK12" s="21">
        <v>0</v>
      </c>
      <c r="AL12" s="21">
        <v>12.75</v>
      </c>
      <c r="AM12" s="21"/>
      <c r="AN12" s="21"/>
      <c r="AO12" s="21"/>
      <c r="AP12" s="21"/>
      <c r="AQ12" s="21"/>
      <c r="AR12" s="21">
        <v>34</v>
      </c>
      <c r="AS12" s="21"/>
      <c r="AT12" s="21">
        <f>2*17</f>
        <v>34</v>
      </c>
      <c r="AU12" s="21">
        <v>0</v>
      </c>
      <c r="AV12" s="21">
        <f>2*17</f>
        <v>34</v>
      </c>
      <c r="AW12" s="21">
        <v>0</v>
      </c>
      <c r="AX12" s="21">
        <f t="shared" si="0"/>
        <v>866.5</v>
      </c>
    </row>
    <row r="13" spans="1:50" x14ac:dyDescent="0.3">
      <c r="A13" s="35">
        <v>7</v>
      </c>
      <c r="B13" s="19" t="s">
        <v>76</v>
      </c>
      <c r="C13" s="62" t="s">
        <v>343</v>
      </c>
      <c r="D13" s="20">
        <v>110</v>
      </c>
      <c r="E13" s="20">
        <v>-5</v>
      </c>
      <c r="F13" s="20">
        <v>20</v>
      </c>
      <c r="G13" s="20">
        <v>0</v>
      </c>
      <c r="H13" s="20">
        <v>0</v>
      </c>
      <c r="I13" s="20">
        <v>120</v>
      </c>
      <c r="J13" s="20">
        <v>45</v>
      </c>
      <c r="K13" s="20">
        <v>70</v>
      </c>
      <c r="L13" s="20">
        <v>0</v>
      </c>
      <c r="M13" s="20">
        <v>0</v>
      </c>
      <c r="N13" s="20">
        <v>0</v>
      </c>
      <c r="O13" s="20">
        <v>0</v>
      </c>
      <c r="P13" s="21"/>
      <c r="Q13" s="21"/>
      <c r="R13" s="21"/>
      <c r="S13" s="21"/>
      <c r="T13" s="21"/>
      <c r="U13" s="21"/>
      <c r="V13" s="21"/>
      <c r="W13" s="21"/>
      <c r="X13" s="21">
        <v>0</v>
      </c>
      <c r="Y13" s="21">
        <v>63.75</v>
      </c>
      <c r="Z13" s="21">
        <v>170</v>
      </c>
      <c r="AA13" s="21">
        <v>0</v>
      </c>
      <c r="AB13" s="21"/>
      <c r="AC13" s="21"/>
      <c r="AD13" s="21"/>
      <c r="AE13" s="21"/>
      <c r="AF13" s="21">
        <v>12.75</v>
      </c>
      <c r="AG13" s="21">
        <v>0</v>
      </c>
      <c r="AH13" s="21">
        <v>12.75</v>
      </c>
      <c r="AI13" s="21"/>
      <c r="AJ13" s="21"/>
      <c r="AK13" s="21"/>
      <c r="AL13" s="21"/>
      <c r="AM13" s="21"/>
      <c r="AN13" s="21"/>
      <c r="AO13" s="21"/>
      <c r="AP13" s="21">
        <v>0</v>
      </c>
      <c r="AQ13" s="21">
        <v>51</v>
      </c>
      <c r="AR13" s="21">
        <v>34</v>
      </c>
      <c r="AS13" s="21"/>
      <c r="AT13" s="21">
        <v>0</v>
      </c>
      <c r="AU13" s="21">
        <v>12.75</v>
      </c>
      <c r="AV13" s="21">
        <f>5*17</f>
        <v>85</v>
      </c>
      <c r="AW13" s="21">
        <f>1.5*17</f>
        <v>25.5</v>
      </c>
      <c r="AX13" s="21">
        <f t="shared" si="0"/>
        <v>827.5</v>
      </c>
    </row>
    <row r="14" spans="1:50" x14ac:dyDescent="0.3">
      <c r="A14" s="35">
        <v>8</v>
      </c>
      <c r="B14" s="19" t="s">
        <v>82</v>
      </c>
      <c r="C14" s="62" t="s">
        <v>328</v>
      </c>
      <c r="D14" s="20">
        <v>40</v>
      </c>
      <c r="E14" s="20"/>
      <c r="F14" s="20">
        <v>20</v>
      </c>
      <c r="G14" s="20">
        <v>0</v>
      </c>
      <c r="H14" s="20">
        <v>0</v>
      </c>
      <c r="I14" s="20">
        <v>40</v>
      </c>
      <c r="J14" s="20">
        <v>0</v>
      </c>
      <c r="K14" s="20">
        <v>0</v>
      </c>
      <c r="L14" s="20">
        <v>120</v>
      </c>
      <c r="M14" s="20">
        <v>120</v>
      </c>
      <c r="N14" s="20">
        <v>90</v>
      </c>
      <c r="O14" s="20">
        <v>0</v>
      </c>
      <c r="P14" s="21"/>
      <c r="Q14" s="21"/>
      <c r="R14" s="21"/>
      <c r="S14" s="21"/>
      <c r="T14" s="21"/>
      <c r="U14" s="21"/>
      <c r="V14" s="21">
        <v>85</v>
      </c>
      <c r="W14" s="21">
        <v>0</v>
      </c>
      <c r="X14" s="21">
        <v>170</v>
      </c>
      <c r="Y14" s="21">
        <v>0</v>
      </c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>
        <v>34</v>
      </c>
      <c r="AQ14" s="21">
        <v>0</v>
      </c>
      <c r="AR14" s="21"/>
      <c r="AS14" s="21"/>
      <c r="AT14" s="21">
        <v>0</v>
      </c>
      <c r="AU14" s="21">
        <v>12.75</v>
      </c>
      <c r="AV14" s="21"/>
      <c r="AW14" s="21"/>
      <c r="AX14" s="21">
        <f t="shared" si="0"/>
        <v>731.75</v>
      </c>
    </row>
    <row r="15" spans="1:50" x14ac:dyDescent="0.3">
      <c r="A15" s="35">
        <v>9</v>
      </c>
      <c r="B15" s="19" t="s">
        <v>75</v>
      </c>
      <c r="C15" s="62">
        <v>39225</v>
      </c>
      <c r="D15" s="20">
        <v>120</v>
      </c>
      <c r="E15" s="20"/>
      <c r="F15" s="20">
        <v>45</v>
      </c>
      <c r="G15" s="20">
        <v>70</v>
      </c>
      <c r="H15" s="21">
        <v>30</v>
      </c>
      <c r="I15" s="20">
        <v>60</v>
      </c>
      <c r="J15" s="20">
        <v>30</v>
      </c>
      <c r="K15" s="20">
        <v>80</v>
      </c>
      <c r="L15" s="20">
        <v>0</v>
      </c>
      <c r="M15" s="20">
        <v>70</v>
      </c>
      <c r="N15" s="20">
        <v>0</v>
      </c>
      <c r="O15" s="20">
        <v>0</v>
      </c>
      <c r="P15" s="21"/>
      <c r="Q15" s="21"/>
      <c r="R15" s="21"/>
      <c r="S15" s="21"/>
      <c r="T15" s="21"/>
      <c r="U15" s="21"/>
      <c r="V15" s="21">
        <v>0</v>
      </c>
      <c r="W15" s="21">
        <f>1.75*17</f>
        <v>29.75</v>
      </c>
      <c r="X15" s="21">
        <v>0</v>
      </c>
      <c r="Y15" s="21">
        <v>63.75</v>
      </c>
      <c r="Z15" s="21">
        <v>0</v>
      </c>
      <c r="AA15" s="21">
        <v>0</v>
      </c>
      <c r="AB15" s="21">
        <v>85</v>
      </c>
      <c r="AC15" s="21">
        <v>0</v>
      </c>
      <c r="AD15" s="21">
        <v>0</v>
      </c>
      <c r="AE15" s="21">
        <v>29.75</v>
      </c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>
        <f t="shared" si="0"/>
        <v>713.25</v>
      </c>
    </row>
    <row r="16" spans="1:50" x14ac:dyDescent="0.3">
      <c r="A16" s="35">
        <v>10</v>
      </c>
      <c r="B16" s="19" t="s">
        <v>79</v>
      </c>
      <c r="C16" s="62">
        <v>39329</v>
      </c>
      <c r="D16" s="20">
        <v>60</v>
      </c>
      <c r="E16" s="20"/>
      <c r="F16" s="20">
        <v>30</v>
      </c>
      <c r="G16" s="20">
        <v>40</v>
      </c>
      <c r="H16" s="20">
        <v>20</v>
      </c>
      <c r="I16" s="20">
        <v>180</v>
      </c>
      <c r="J16" s="20">
        <v>20</v>
      </c>
      <c r="K16" s="20">
        <v>0</v>
      </c>
      <c r="L16" s="20">
        <v>70</v>
      </c>
      <c r="M16" s="20">
        <v>80</v>
      </c>
      <c r="N16" s="20">
        <v>120</v>
      </c>
      <c r="O16" s="20">
        <v>0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>
        <f t="shared" si="0"/>
        <v>620</v>
      </c>
    </row>
    <row r="17" spans="1:50" x14ac:dyDescent="0.3">
      <c r="A17" s="35">
        <v>11</v>
      </c>
      <c r="B17" s="19" t="s">
        <v>78</v>
      </c>
      <c r="C17" s="62" t="s">
        <v>344</v>
      </c>
      <c r="D17" s="20">
        <v>70</v>
      </c>
      <c r="E17" s="20"/>
      <c r="F17" s="20">
        <v>30</v>
      </c>
      <c r="G17" s="20">
        <v>110</v>
      </c>
      <c r="H17" s="20">
        <v>45</v>
      </c>
      <c r="I17" s="20">
        <v>0</v>
      </c>
      <c r="J17" s="20">
        <v>0</v>
      </c>
      <c r="K17" s="20">
        <v>30</v>
      </c>
      <c r="L17" s="20">
        <v>80</v>
      </c>
      <c r="M17" s="20">
        <v>60</v>
      </c>
      <c r="N17" s="20">
        <v>120</v>
      </c>
      <c r="O17" s="20">
        <v>0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>
        <f t="shared" si="0"/>
        <v>545</v>
      </c>
    </row>
    <row r="18" spans="1:50" x14ac:dyDescent="0.3">
      <c r="A18" s="35">
        <v>12</v>
      </c>
      <c r="B18" s="19" t="s">
        <v>83</v>
      </c>
      <c r="C18" s="62">
        <v>39839</v>
      </c>
      <c r="D18" s="20">
        <v>30</v>
      </c>
      <c r="E18" s="20"/>
      <c r="F18" s="20">
        <v>20</v>
      </c>
      <c r="G18" s="20">
        <v>30</v>
      </c>
      <c r="H18" s="20">
        <v>0</v>
      </c>
      <c r="I18" s="20">
        <v>0</v>
      </c>
      <c r="J18" s="20">
        <v>62.5</v>
      </c>
      <c r="K18" s="20">
        <v>40</v>
      </c>
      <c r="L18" s="20">
        <v>0</v>
      </c>
      <c r="M18" s="20">
        <v>0</v>
      </c>
      <c r="N18" s="20">
        <v>0</v>
      </c>
      <c r="O18" s="20">
        <v>0</v>
      </c>
      <c r="P18" s="21"/>
      <c r="Q18" s="21"/>
      <c r="R18" s="21"/>
      <c r="S18" s="21"/>
      <c r="T18" s="21"/>
      <c r="U18" s="21"/>
      <c r="V18" s="21"/>
      <c r="W18" s="21"/>
      <c r="X18" s="21">
        <v>170</v>
      </c>
      <c r="Y18" s="21">
        <v>0</v>
      </c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>
        <f t="shared" si="0"/>
        <v>352.5</v>
      </c>
    </row>
    <row r="19" spans="1:50" x14ac:dyDescent="0.3">
      <c r="A19" s="35">
        <v>13</v>
      </c>
      <c r="B19" s="19" t="s">
        <v>80</v>
      </c>
      <c r="C19" s="62">
        <v>39545</v>
      </c>
      <c r="D19" s="20">
        <v>50</v>
      </c>
      <c r="E19" s="20"/>
      <c r="F19" s="20">
        <v>0</v>
      </c>
      <c r="G19" s="20">
        <v>20</v>
      </c>
      <c r="H19" s="20">
        <v>30</v>
      </c>
      <c r="I19" s="20">
        <v>20</v>
      </c>
      <c r="J19" s="20">
        <v>20</v>
      </c>
      <c r="K19" s="20">
        <v>30</v>
      </c>
      <c r="L19" s="20">
        <v>60</v>
      </c>
      <c r="M19" s="20">
        <v>0</v>
      </c>
      <c r="N19" s="20">
        <v>90</v>
      </c>
      <c r="O19" s="20">
        <v>0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>
        <f t="shared" si="0"/>
        <v>320</v>
      </c>
    </row>
    <row r="20" spans="1:50" x14ac:dyDescent="0.3">
      <c r="A20" s="35">
        <v>14</v>
      </c>
      <c r="B20" s="36" t="s">
        <v>422</v>
      </c>
      <c r="C20" s="61">
        <v>39565</v>
      </c>
      <c r="D20" s="21">
        <v>0</v>
      </c>
      <c r="E20" s="21"/>
      <c r="F20" s="21">
        <v>0</v>
      </c>
      <c r="G20" s="21">
        <v>50</v>
      </c>
      <c r="H20" s="21">
        <v>20</v>
      </c>
      <c r="I20" s="21">
        <v>30</v>
      </c>
      <c r="J20" s="21">
        <v>20</v>
      </c>
      <c r="K20" s="21">
        <v>50</v>
      </c>
      <c r="L20" s="20">
        <v>0</v>
      </c>
      <c r="M20" s="21">
        <v>50</v>
      </c>
      <c r="N20" s="21">
        <v>60</v>
      </c>
      <c r="O20" s="20">
        <v>0</v>
      </c>
      <c r="P20" s="20"/>
      <c r="Q20" s="20"/>
      <c r="R20" s="20"/>
      <c r="S20" s="20"/>
      <c r="T20" s="20"/>
      <c r="U20" s="20"/>
      <c r="V20" s="20"/>
      <c r="W20" s="20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>
        <f t="shared" si="0"/>
        <v>280</v>
      </c>
    </row>
    <row r="21" spans="1:50" x14ac:dyDescent="0.3">
      <c r="A21" s="35">
        <v>15</v>
      </c>
      <c r="B21" s="36" t="s">
        <v>506</v>
      </c>
      <c r="C21" s="62" t="s">
        <v>621</v>
      </c>
      <c r="D21" s="21">
        <v>0</v>
      </c>
      <c r="E21" s="21"/>
      <c r="F21" s="21">
        <v>0</v>
      </c>
      <c r="G21" s="21">
        <v>0</v>
      </c>
      <c r="H21" s="21">
        <v>0</v>
      </c>
      <c r="I21" s="21">
        <v>20</v>
      </c>
      <c r="J21" s="20">
        <v>0</v>
      </c>
      <c r="K21" s="21">
        <v>20</v>
      </c>
      <c r="L21" s="21">
        <v>30</v>
      </c>
      <c r="M21" s="21">
        <v>40</v>
      </c>
      <c r="N21" s="21">
        <v>30</v>
      </c>
      <c r="O21" s="21">
        <v>45</v>
      </c>
      <c r="P21" s="20"/>
      <c r="Q21" s="20"/>
      <c r="R21" s="20"/>
      <c r="S21" s="20"/>
      <c r="T21" s="20"/>
      <c r="U21" s="20"/>
      <c r="V21" s="20"/>
      <c r="W21" s="20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>
        <f t="shared" si="0"/>
        <v>185</v>
      </c>
    </row>
    <row r="22" spans="1:50" x14ac:dyDescent="0.3">
      <c r="A22" s="35">
        <v>16</v>
      </c>
      <c r="B22" s="36" t="s">
        <v>190</v>
      </c>
      <c r="C22" s="61">
        <v>40008</v>
      </c>
      <c r="D22" s="21">
        <v>0</v>
      </c>
      <c r="E22" s="21"/>
      <c r="F22" s="21">
        <v>0</v>
      </c>
      <c r="G22" s="21">
        <v>30</v>
      </c>
      <c r="H22" s="21">
        <v>20</v>
      </c>
      <c r="I22" s="21">
        <v>50</v>
      </c>
      <c r="J22" s="21">
        <v>20</v>
      </c>
      <c r="K22" s="21">
        <v>60</v>
      </c>
      <c r="L22" s="20">
        <v>0</v>
      </c>
      <c r="M22" s="20">
        <v>0</v>
      </c>
      <c r="N22" s="20">
        <v>0</v>
      </c>
      <c r="O22" s="20">
        <v>0</v>
      </c>
      <c r="P22" s="20"/>
      <c r="Q22" s="20"/>
      <c r="R22" s="20"/>
      <c r="S22" s="20"/>
      <c r="T22" s="20"/>
      <c r="U22" s="20"/>
      <c r="V22" s="20"/>
      <c r="W22" s="20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>
        <f t="shared" si="0"/>
        <v>180</v>
      </c>
    </row>
    <row r="23" spans="1:50" s="64" customFormat="1" x14ac:dyDescent="0.3">
      <c r="A23" s="35">
        <v>17</v>
      </c>
      <c r="B23" s="37" t="s">
        <v>189</v>
      </c>
      <c r="C23" s="65" t="s">
        <v>356</v>
      </c>
      <c r="D23" s="22">
        <v>0</v>
      </c>
      <c r="E23" s="22"/>
      <c r="F23" s="22">
        <v>0</v>
      </c>
      <c r="G23" s="22">
        <v>0</v>
      </c>
      <c r="H23" s="21">
        <v>0</v>
      </c>
      <c r="I23" s="22">
        <v>30</v>
      </c>
      <c r="J23" s="22">
        <v>20</v>
      </c>
      <c r="K23" s="22">
        <v>20</v>
      </c>
      <c r="L23" s="20">
        <v>0</v>
      </c>
      <c r="M23" s="22">
        <v>40</v>
      </c>
      <c r="N23" s="22">
        <v>20</v>
      </c>
      <c r="O23" s="21">
        <v>45</v>
      </c>
      <c r="P23" s="20"/>
      <c r="Q23" s="20"/>
      <c r="R23" s="20"/>
      <c r="S23" s="20"/>
      <c r="T23" s="20"/>
      <c r="U23" s="20"/>
      <c r="V23" s="20"/>
      <c r="W23" s="20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>
        <f t="shared" si="0"/>
        <v>175</v>
      </c>
    </row>
    <row r="24" spans="1:50" s="64" customFormat="1" x14ac:dyDescent="0.3">
      <c r="A24" s="35">
        <v>18</v>
      </c>
      <c r="B24" s="39" t="s">
        <v>85</v>
      </c>
      <c r="C24" s="65">
        <v>39542</v>
      </c>
      <c r="D24" s="38">
        <v>30</v>
      </c>
      <c r="E24" s="38"/>
      <c r="F24" s="38">
        <v>20</v>
      </c>
      <c r="G24" s="38">
        <v>30</v>
      </c>
      <c r="H24" s="20">
        <v>0</v>
      </c>
      <c r="I24" s="38">
        <v>30</v>
      </c>
      <c r="J24" s="38">
        <v>20</v>
      </c>
      <c r="K24" s="38">
        <v>20</v>
      </c>
      <c r="L24" s="20">
        <v>0</v>
      </c>
      <c r="M24" s="38">
        <v>0</v>
      </c>
      <c r="N24" s="38">
        <v>0</v>
      </c>
      <c r="O24" s="20">
        <v>0</v>
      </c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>
        <f t="shared" si="0"/>
        <v>150</v>
      </c>
    </row>
    <row r="25" spans="1:50" s="64" customFormat="1" x14ac:dyDescent="0.3">
      <c r="A25" s="35">
        <v>19</v>
      </c>
      <c r="B25" s="37" t="s">
        <v>90</v>
      </c>
      <c r="C25" s="63">
        <v>39332</v>
      </c>
      <c r="D25" s="22">
        <v>20</v>
      </c>
      <c r="E25" s="22"/>
      <c r="F25" s="22">
        <v>0</v>
      </c>
      <c r="G25" s="22">
        <v>30</v>
      </c>
      <c r="H25" s="21">
        <v>12.5</v>
      </c>
      <c r="I25" s="22">
        <v>20</v>
      </c>
      <c r="J25" s="22">
        <v>20</v>
      </c>
      <c r="K25" s="38">
        <v>0</v>
      </c>
      <c r="L25" s="20">
        <v>0</v>
      </c>
      <c r="M25" s="22">
        <v>30</v>
      </c>
      <c r="N25" s="38">
        <v>0</v>
      </c>
      <c r="O25" s="20">
        <v>0</v>
      </c>
      <c r="P25" s="20"/>
      <c r="Q25" s="20"/>
      <c r="R25" s="20"/>
      <c r="S25" s="20"/>
      <c r="T25" s="20"/>
      <c r="U25" s="20"/>
      <c r="V25" s="20"/>
      <c r="W25" s="20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>
        <f t="shared" si="0"/>
        <v>132.5</v>
      </c>
    </row>
    <row r="26" spans="1:50" s="64" customFormat="1" x14ac:dyDescent="0.3">
      <c r="A26" s="35">
        <v>20</v>
      </c>
      <c r="B26" s="39" t="s">
        <v>31</v>
      </c>
      <c r="C26" s="65">
        <v>39401</v>
      </c>
      <c r="D26" s="38">
        <v>0</v>
      </c>
      <c r="E26" s="38"/>
      <c r="F26" s="38">
        <v>62.5</v>
      </c>
      <c r="G26" s="38">
        <v>0</v>
      </c>
      <c r="H26" s="20">
        <v>0</v>
      </c>
      <c r="I26" s="38">
        <v>0</v>
      </c>
      <c r="J26" s="38">
        <v>0</v>
      </c>
      <c r="K26" s="38">
        <v>0</v>
      </c>
      <c r="L26" s="20">
        <v>0</v>
      </c>
      <c r="M26" s="38">
        <v>0</v>
      </c>
      <c r="N26" s="38">
        <v>0</v>
      </c>
      <c r="O26" s="20">
        <v>0</v>
      </c>
      <c r="P26" s="21">
        <v>0</v>
      </c>
      <c r="Q26" s="21">
        <v>63.75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>
        <f t="shared" si="0"/>
        <v>126.25</v>
      </c>
    </row>
    <row r="27" spans="1:50" s="64" customFormat="1" x14ac:dyDescent="0.3">
      <c r="A27" s="35">
        <v>21</v>
      </c>
      <c r="B27" s="37" t="s">
        <v>524</v>
      </c>
      <c r="C27" s="63">
        <v>39405</v>
      </c>
      <c r="D27" s="22">
        <v>0</v>
      </c>
      <c r="E27" s="22"/>
      <c r="F27" s="22">
        <v>0</v>
      </c>
      <c r="G27" s="22">
        <v>0</v>
      </c>
      <c r="H27" s="21">
        <v>0</v>
      </c>
      <c r="I27" s="22">
        <v>0</v>
      </c>
      <c r="J27" s="22">
        <v>0</v>
      </c>
      <c r="K27" s="22">
        <v>30</v>
      </c>
      <c r="L27" s="20">
        <v>0</v>
      </c>
      <c r="M27" s="22">
        <v>30</v>
      </c>
      <c r="N27" s="22">
        <v>50</v>
      </c>
      <c r="O27" s="20">
        <v>0</v>
      </c>
      <c r="P27" s="20"/>
      <c r="Q27" s="20"/>
      <c r="R27" s="20"/>
      <c r="S27" s="20"/>
      <c r="T27" s="20"/>
      <c r="U27" s="20"/>
      <c r="V27" s="20"/>
      <c r="W27" s="20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>
        <f t="shared" si="0"/>
        <v>110</v>
      </c>
    </row>
    <row r="28" spans="1:50" s="64" customFormat="1" x14ac:dyDescent="0.3">
      <c r="A28" s="35">
        <v>22</v>
      </c>
      <c r="B28" s="37" t="s">
        <v>84</v>
      </c>
      <c r="C28" s="63">
        <v>39598</v>
      </c>
      <c r="D28" s="22">
        <v>30</v>
      </c>
      <c r="E28" s="22"/>
      <c r="F28" s="22">
        <v>0</v>
      </c>
      <c r="G28" s="22">
        <v>20</v>
      </c>
      <c r="H28" s="21">
        <v>12.5</v>
      </c>
      <c r="I28" s="38">
        <v>0</v>
      </c>
      <c r="J28" s="38">
        <v>0</v>
      </c>
      <c r="K28" s="38">
        <v>0</v>
      </c>
      <c r="L28" s="20">
        <v>0</v>
      </c>
      <c r="M28" s="22">
        <v>30</v>
      </c>
      <c r="N28" s="38">
        <v>0</v>
      </c>
      <c r="O28" s="20">
        <v>0</v>
      </c>
      <c r="P28" s="20"/>
      <c r="Q28" s="20"/>
      <c r="R28" s="20"/>
      <c r="S28" s="20"/>
      <c r="T28" s="20"/>
      <c r="U28" s="20"/>
      <c r="V28" s="20"/>
      <c r="W28" s="20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>
        <f t="shared" si="0"/>
        <v>92.5</v>
      </c>
    </row>
    <row r="29" spans="1:50" s="64" customFormat="1" x14ac:dyDescent="0.3">
      <c r="A29" s="35">
        <v>23</v>
      </c>
      <c r="B29" s="37" t="s">
        <v>427</v>
      </c>
      <c r="C29" s="63">
        <v>39451</v>
      </c>
      <c r="D29" s="22">
        <v>0</v>
      </c>
      <c r="E29" s="22"/>
      <c r="F29" s="22">
        <v>0</v>
      </c>
      <c r="G29" s="22">
        <v>20</v>
      </c>
      <c r="H29" s="20">
        <v>0</v>
      </c>
      <c r="I29" s="22">
        <v>20</v>
      </c>
      <c r="J29" s="38">
        <v>0</v>
      </c>
      <c r="K29" s="22">
        <v>20</v>
      </c>
      <c r="L29" s="20">
        <v>0</v>
      </c>
      <c r="M29" s="38">
        <v>0</v>
      </c>
      <c r="N29" s="22">
        <v>30</v>
      </c>
      <c r="O29" s="20">
        <v>0</v>
      </c>
      <c r="P29" s="20"/>
      <c r="Q29" s="20"/>
      <c r="R29" s="20"/>
      <c r="S29" s="20"/>
      <c r="T29" s="20"/>
      <c r="U29" s="20"/>
      <c r="V29" s="20"/>
      <c r="W29" s="20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>
        <f t="shared" si="0"/>
        <v>90</v>
      </c>
    </row>
    <row r="30" spans="1:50" s="64" customFormat="1" x14ac:dyDescent="0.3">
      <c r="A30" s="35">
        <v>24</v>
      </c>
      <c r="B30" s="39" t="s">
        <v>89</v>
      </c>
      <c r="C30" s="65">
        <v>39552</v>
      </c>
      <c r="D30" s="38">
        <v>20</v>
      </c>
      <c r="E30" s="38"/>
      <c r="F30" s="38">
        <v>20</v>
      </c>
      <c r="G30" s="38">
        <v>10</v>
      </c>
      <c r="H30" s="20">
        <v>0</v>
      </c>
      <c r="I30" s="38">
        <v>20</v>
      </c>
      <c r="J30" s="38">
        <v>12.5</v>
      </c>
      <c r="K30" s="38">
        <v>0</v>
      </c>
      <c r="L30" s="20">
        <v>0</v>
      </c>
      <c r="M30" s="38">
        <v>0</v>
      </c>
      <c r="N30" s="38">
        <v>0</v>
      </c>
      <c r="O30" s="20">
        <v>0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>
        <f t="shared" si="0"/>
        <v>82.5</v>
      </c>
    </row>
    <row r="31" spans="1:50" s="64" customFormat="1" x14ac:dyDescent="0.3">
      <c r="A31" s="35">
        <v>25</v>
      </c>
      <c r="B31" s="37" t="s">
        <v>505</v>
      </c>
      <c r="C31" s="65">
        <v>39464</v>
      </c>
      <c r="D31" s="22">
        <v>0</v>
      </c>
      <c r="E31" s="22"/>
      <c r="F31" s="22">
        <v>0</v>
      </c>
      <c r="G31" s="22">
        <v>0</v>
      </c>
      <c r="H31" s="21">
        <v>0</v>
      </c>
      <c r="I31" s="22">
        <v>30</v>
      </c>
      <c r="J31" s="22">
        <v>20</v>
      </c>
      <c r="K31" s="22">
        <v>30</v>
      </c>
      <c r="L31" s="20">
        <v>0</v>
      </c>
      <c r="M31" s="38">
        <v>0</v>
      </c>
      <c r="N31" s="38">
        <v>0</v>
      </c>
      <c r="O31" s="20">
        <v>0</v>
      </c>
      <c r="P31" s="20"/>
      <c r="Q31" s="20"/>
      <c r="R31" s="20"/>
      <c r="S31" s="20"/>
      <c r="T31" s="20"/>
      <c r="U31" s="20"/>
      <c r="V31" s="20"/>
      <c r="W31" s="20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>
        <f t="shared" si="0"/>
        <v>80</v>
      </c>
    </row>
    <row r="32" spans="1:50" x14ac:dyDescent="0.3">
      <c r="A32" s="35">
        <v>26</v>
      </c>
      <c r="B32" s="36" t="s">
        <v>425</v>
      </c>
      <c r="C32" s="63">
        <v>39466</v>
      </c>
      <c r="D32" s="21">
        <v>20</v>
      </c>
      <c r="E32" s="21"/>
      <c r="F32" s="21">
        <v>0</v>
      </c>
      <c r="G32" s="22">
        <v>10</v>
      </c>
      <c r="H32" s="20">
        <v>0</v>
      </c>
      <c r="I32" s="22">
        <v>20</v>
      </c>
      <c r="J32" s="38">
        <v>0</v>
      </c>
      <c r="K32" s="22">
        <v>20</v>
      </c>
      <c r="L32" s="20">
        <v>0</v>
      </c>
      <c r="M32" s="38">
        <v>0</v>
      </c>
      <c r="N32" s="38">
        <v>0</v>
      </c>
      <c r="O32" s="20">
        <v>0</v>
      </c>
      <c r="P32" s="20"/>
      <c r="Q32" s="20"/>
      <c r="R32" s="20"/>
      <c r="S32" s="20"/>
      <c r="T32" s="20"/>
      <c r="U32" s="20"/>
      <c r="V32" s="20"/>
      <c r="W32" s="20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>
        <f t="shared" si="0"/>
        <v>70</v>
      </c>
    </row>
    <row r="33" spans="1:50" x14ac:dyDescent="0.3">
      <c r="A33" s="35">
        <v>26</v>
      </c>
      <c r="B33" s="36" t="s">
        <v>91</v>
      </c>
      <c r="C33" s="61">
        <v>39161</v>
      </c>
      <c r="D33" s="21">
        <v>20</v>
      </c>
      <c r="E33" s="21"/>
      <c r="F33" s="21">
        <v>0</v>
      </c>
      <c r="G33" s="22">
        <v>20</v>
      </c>
      <c r="H33" s="21">
        <v>30</v>
      </c>
      <c r="I33" s="38">
        <v>0</v>
      </c>
      <c r="J33" s="38">
        <v>0</v>
      </c>
      <c r="K33" s="38">
        <v>0</v>
      </c>
      <c r="L33" s="20">
        <v>0</v>
      </c>
      <c r="M33" s="38">
        <v>0</v>
      </c>
      <c r="N33" s="38">
        <v>0</v>
      </c>
      <c r="O33" s="20">
        <v>0</v>
      </c>
      <c r="P33" s="20"/>
      <c r="Q33" s="20"/>
      <c r="R33" s="20"/>
      <c r="S33" s="20"/>
      <c r="T33" s="20"/>
      <c r="U33" s="20"/>
      <c r="V33" s="20"/>
      <c r="W33" s="20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>
        <f t="shared" si="0"/>
        <v>70</v>
      </c>
    </row>
    <row r="34" spans="1:50" x14ac:dyDescent="0.3">
      <c r="A34" s="35">
        <v>28</v>
      </c>
      <c r="B34" s="36" t="s">
        <v>354</v>
      </c>
      <c r="C34" s="61">
        <v>40044</v>
      </c>
      <c r="D34" s="21">
        <v>0</v>
      </c>
      <c r="E34" s="21"/>
      <c r="F34" s="21">
        <v>0</v>
      </c>
      <c r="G34" s="22">
        <v>20</v>
      </c>
      <c r="H34" s="21">
        <v>0</v>
      </c>
      <c r="I34" s="22">
        <v>20</v>
      </c>
      <c r="J34" s="38">
        <v>0</v>
      </c>
      <c r="K34" s="38">
        <v>0</v>
      </c>
      <c r="L34" s="20">
        <v>0</v>
      </c>
      <c r="M34" s="22">
        <v>20</v>
      </c>
      <c r="N34" s="38">
        <v>0</v>
      </c>
      <c r="O34" s="20">
        <v>0</v>
      </c>
      <c r="P34" s="20"/>
      <c r="Q34" s="20"/>
      <c r="R34" s="20"/>
      <c r="S34" s="20"/>
      <c r="T34" s="20"/>
      <c r="U34" s="20"/>
      <c r="V34" s="20"/>
      <c r="W34" s="20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>
        <f t="shared" si="0"/>
        <v>60</v>
      </c>
    </row>
    <row r="35" spans="1:50" x14ac:dyDescent="0.3">
      <c r="A35" s="35">
        <v>29</v>
      </c>
      <c r="B35" s="19" t="s">
        <v>86</v>
      </c>
      <c r="C35" s="62">
        <v>40235</v>
      </c>
      <c r="D35" s="20">
        <v>20</v>
      </c>
      <c r="E35" s="20"/>
      <c r="F35" s="20">
        <v>20</v>
      </c>
      <c r="G35" s="20">
        <v>0</v>
      </c>
      <c r="H35" s="20">
        <v>0</v>
      </c>
      <c r="I35" s="38">
        <v>0</v>
      </c>
      <c r="J35" s="38">
        <v>12.5</v>
      </c>
      <c r="K35" s="38">
        <v>0</v>
      </c>
      <c r="L35" s="20">
        <v>0</v>
      </c>
      <c r="M35" s="38">
        <v>0</v>
      </c>
      <c r="N35" s="38">
        <v>0</v>
      </c>
      <c r="O35" s="20">
        <v>0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>
        <f t="shared" si="0"/>
        <v>52.5</v>
      </c>
    </row>
    <row r="36" spans="1:50" x14ac:dyDescent="0.3">
      <c r="A36" s="35">
        <v>30</v>
      </c>
      <c r="B36" s="36" t="s">
        <v>594</v>
      </c>
      <c r="C36" s="61">
        <v>39754</v>
      </c>
      <c r="D36" s="21">
        <v>0</v>
      </c>
      <c r="E36" s="21"/>
      <c r="F36" s="21">
        <v>0</v>
      </c>
      <c r="G36" s="20">
        <v>0</v>
      </c>
      <c r="H36" s="20">
        <v>0</v>
      </c>
      <c r="I36" s="20">
        <v>0</v>
      </c>
      <c r="J36" s="20">
        <v>0</v>
      </c>
      <c r="K36" s="38">
        <v>0</v>
      </c>
      <c r="L36" s="20">
        <v>0</v>
      </c>
      <c r="M36" s="22">
        <v>30</v>
      </c>
      <c r="N36" s="22">
        <v>20</v>
      </c>
      <c r="O36" s="20">
        <v>0</v>
      </c>
      <c r="P36" s="20"/>
      <c r="Q36" s="20"/>
      <c r="R36" s="20"/>
      <c r="S36" s="20"/>
      <c r="T36" s="20"/>
      <c r="U36" s="20"/>
      <c r="V36" s="20"/>
      <c r="W36" s="20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>
        <f t="shared" si="0"/>
        <v>50</v>
      </c>
    </row>
    <row r="37" spans="1:50" x14ac:dyDescent="0.3">
      <c r="A37" s="35">
        <v>31</v>
      </c>
      <c r="B37" s="19" t="s">
        <v>353</v>
      </c>
      <c r="C37" s="62" t="s">
        <v>358</v>
      </c>
      <c r="D37" s="21">
        <v>0</v>
      </c>
      <c r="E37" s="21"/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2">
        <v>20</v>
      </c>
      <c r="L37" s="20">
        <v>0</v>
      </c>
      <c r="M37" s="38">
        <v>0</v>
      </c>
      <c r="N37" s="22">
        <v>20</v>
      </c>
      <c r="O37" s="20">
        <v>0</v>
      </c>
      <c r="P37" s="20"/>
      <c r="Q37" s="20"/>
      <c r="R37" s="20"/>
      <c r="S37" s="20"/>
      <c r="T37" s="20"/>
      <c r="U37" s="20"/>
      <c r="V37" s="20"/>
      <c r="W37" s="20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>
        <f t="shared" si="0"/>
        <v>40</v>
      </c>
    </row>
    <row r="38" spans="1:50" x14ac:dyDescent="0.3">
      <c r="A38" s="35">
        <v>31</v>
      </c>
      <c r="B38" s="36" t="s">
        <v>547</v>
      </c>
      <c r="C38" s="61">
        <v>40264</v>
      </c>
      <c r="D38" s="21">
        <v>0</v>
      </c>
      <c r="E38" s="21"/>
      <c r="F38" s="21">
        <v>0</v>
      </c>
      <c r="G38" s="20">
        <v>0</v>
      </c>
      <c r="H38" s="20">
        <v>0</v>
      </c>
      <c r="I38" s="20">
        <v>0</v>
      </c>
      <c r="J38" s="20">
        <v>0</v>
      </c>
      <c r="K38" s="38">
        <v>0</v>
      </c>
      <c r="L38" s="21">
        <v>40</v>
      </c>
      <c r="M38" s="38">
        <v>0</v>
      </c>
      <c r="N38" s="38">
        <v>0</v>
      </c>
      <c r="O38" s="20">
        <v>0</v>
      </c>
      <c r="P38" s="20"/>
      <c r="Q38" s="20"/>
      <c r="R38" s="20"/>
      <c r="S38" s="20"/>
      <c r="T38" s="20"/>
      <c r="U38" s="20"/>
      <c r="V38" s="20"/>
      <c r="W38" s="20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>
        <f t="shared" si="0"/>
        <v>40</v>
      </c>
    </row>
    <row r="39" spans="1:50" x14ac:dyDescent="0.3">
      <c r="A39" s="35">
        <v>31</v>
      </c>
      <c r="B39" s="36" t="s">
        <v>424</v>
      </c>
      <c r="C39" s="63">
        <v>39877</v>
      </c>
      <c r="D39" s="21">
        <v>0</v>
      </c>
      <c r="E39" s="21"/>
      <c r="F39" s="21">
        <v>0</v>
      </c>
      <c r="G39" s="21">
        <v>20</v>
      </c>
      <c r="H39" s="21">
        <v>20</v>
      </c>
      <c r="I39" s="20">
        <v>0</v>
      </c>
      <c r="J39" s="20">
        <v>0</v>
      </c>
      <c r="K39" s="38">
        <v>0</v>
      </c>
      <c r="L39" s="20">
        <v>0</v>
      </c>
      <c r="M39" s="38">
        <v>0</v>
      </c>
      <c r="N39" s="38">
        <v>0</v>
      </c>
      <c r="O39" s="20">
        <v>0</v>
      </c>
      <c r="P39" s="20"/>
      <c r="Q39" s="20"/>
      <c r="R39" s="20"/>
      <c r="S39" s="20"/>
      <c r="T39" s="20"/>
      <c r="U39" s="20"/>
      <c r="V39" s="20"/>
      <c r="W39" s="20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>
        <f t="shared" si="0"/>
        <v>40</v>
      </c>
    </row>
    <row r="40" spans="1:50" x14ac:dyDescent="0.3">
      <c r="A40" s="35">
        <v>34</v>
      </c>
      <c r="B40" s="36" t="s">
        <v>470</v>
      </c>
      <c r="C40" s="61">
        <v>40018</v>
      </c>
      <c r="D40" s="21"/>
      <c r="E40" s="21"/>
      <c r="F40" s="21"/>
      <c r="G40" s="21"/>
      <c r="H40" s="21"/>
      <c r="I40" s="21"/>
      <c r="J40" s="21"/>
      <c r="K40" s="21"/>
      <c r="L40" s="21"/>
      <c r="M40" s="22"/>
      <c r="N40" s="22">
        <v>20</v>
      </c>
      <c r="O40" s="20">
        <v>0</v>
      </c>
      <c r="P40" s="20"/>
      <c r="Q40" s="20"/>
      <c r="R40" s="20"/>
      <c r="S40" s="20"/>
      <c r="T40" s="20"/>
      <c r="U40" s="20"/>
      <c r="V40" s="20"/>
      <c r="W40" s="20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>
        <f t="shared" si="0"/>
        <v>20</v>
      </c>
    </row>
    <row r="41" spans="1:50" x14ac:dyDescent="0.3">
      <c r="A41" s="35">
        <v>34</v>
      </c>
      <c r="B41" s="36" t="s">
        <v>87</v>
      </c>
      <c r="C41" s="61" t="s">
        <v>298</v>
      </c>
      <c r="D41" s="21">
        <v>20</v>
      </c>
      <c r="E41" s="21"/>
      <c r="F41" s="21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38">
        <v>0</v>
      </c>
      <c r="N41" s="38">
        <v>0</v>
      </c>
      <c r="O41" s="20">
        <v>0</v>
      </c>
      <c r="P41" s="20"/>
      <c r="Q41" s="20"/>
      <c r="R41" s="20"/>
      <c r="S41" s="20"/>
      <c r="T41" s="20"/>
      <c r="U41" s="20"/>
      <c r="V41" s="20"/>
      <c r="W41" s="20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>
        <f t="shared" si="0"/>
        <v>20</v>
      </c>
    </row>
    <row r="42" spans="1:50" x14ac:dyDescent="0.3">
      <c r="A42" s="35">
        <v>34</v>
      </c>
      <c r="B42" s="36" t="s">
        <v>426</v>
      </c>
      <c r="C42" s="61">
        <v>39582</v>
      </c>
      <c r="D42" s="21">
        <v>0</v>
      </c>
      <c r="E42" s="21"/>
      <c r="F42" s="21">
        <v>0</v>
      </c>
      <c r="G42" s="21">
        <v>20</v>
      </c>
      <c r="H42" s="21">
        <v>0</v>
      </c>
      <c r="I42" s="20">
        <v>0</v>
      </c>
      <c r="J42" s="20">
        <v>0</v>
      </c>
      <c r="K42" s="20">
        <v>0</v>
      </c>
      <c r="L42" s="20">
        <v>0</v>
      </c>
      <c r="M42" s="38">
        <v>0</v>
      </c>
      <c r="N42" s="38">
        <v>0</v>
      </c>
      <c r="O42" s="20">
        <v>0</v>
      </c>
      <c r="P42" s="20"/>
      <c r="Q42" s="20"/>
      <c r="R42" s="20"/>
      <c r="S42" s="20"/>
      <c r="T42" s="20"/>
      <c r="U42" s="20"/>
      <c r="V42" s="20"/>
      <c r="W42" s="20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>
        <f t="shared" si="0"/>
        <v>20</v>
      </c>
    </row>
    <row r="43" spans="1:50" x14ac:dyDescent="0.3">
      <c r="A43" s="35"/>
      <c r="B43" s="36" t="s">
        <v>512</v>
      </c>
      <c r="C43" s="61"/>
      <c r="D43" s="21"/>
      <c r="E43" s="21"/>
      <c r="F43" s="21"/>
      <c r="G43" s="21"/>
      <c r="H43" s="21"/>
      <c r="I43" s="21"/>
      <c r="J43" s="21"/>
      <c r="K43" s="21"/>
      <c r="L43" s="21"/>
      <c r="M43" s="22"/>
      <c r="N43" s="21"/>
      <c r="O43" s="21"/>
      <c r="P43" s="20"/>
      <c r="Q43" s="20"/>
      <c r="R43" s="20"/>
      <c r="S43" s="20"/>
      <c r="T43" s="20"/>
      <c r="U43" s="20"/>
      <c r="V43" s="20"/>
      <c r="W43" s="20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>
        <f t="shared" si="0"/>
        <v>0</v>
      </c>
    </row>
    <row r="44" spans="1:50" x14ac:dyDescent="0.3">
      <c r="A44" s="35"/>
      <c r="B44" s="36" t="s">
        <v>512</v>
      </c>
      <c r="C44" s="61"/>
      <c r="D44" s="21"/>
      <c r="E44" s="21"/>
      <c r="F44" s="21"/>
      <c r="G44" s="21"/>
      <c r="H44" s="21"/>
      <c r="I44" s="21"/>
      <c r="J44" s="21"/>
      <c r="K44" s="21"/>
      <c r="L44" s="21"/>
      <c r="M44" s="22"/>
      <c r="N44" s="21"/>
      <c r="O44" s="21"/>
      <c r="P44" s="20"/>
      <c r="Q44" s="20"/>
      <c r="R44" s="20"/>
      <c r="S44" s="20"/>
      <c r="T44" s="20"/>
      <c r="U44" s="20"/>
      <c r="V44" s="20"/>
      <c r="W44" s="20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>
        <f t="shared" si="0"/>
        <v>0</v>
      </c>
    </row>
    <row r="45" spans="1:50" x14ac:dyDescent="0.3">
      <c r="A45" s="35"/>
      <c r="B45" s="36" t="s">
        <v>512</v>
      </c>
      <c r="C45" s="61"/>
      <c r="D45" s="21"/>
      <c r="E45" s="21"/>
      <c r="F45" s="21"/>
      <c r="G45" s="21"/>
      <c r="H45" s="21"/>
      <c r="I45" s="21"/>
      <c r="J45" s="21"/>
      <c r="K45" s="21"/>
      <c r="L45" s="21"/>
      <c r="M45" s="22"/>
      <c r="N45" s="21"/>
      <c r="O45" s="21"/>
      <c r="P45" s="20"/>
      <c r="Q45" s="20"/>
      <c r="R45" s="20"/>
      <c r="S45" s="20"/>
      <c r="T45" s="20"/>
      <c r="U45" s="20"/>
      <c r="V45" s="20"/>
      <c r="W45" s="20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>
        <f t="shared" si="0"/>
        <v>0</v>
      </c>
    </row>
    <row r="46" spans="1:50" x14ac:dyDescent="0.3">
      <c r="A46" s="35"/>
      <c r="B46" s="36" t="s">
        <v>512</v>
      </c>
      <c r="C46" s="61"/>
      <c r="D46" s="21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0"/>
      <c r="Q46" s="20"/>
      <c r="R46" s="20"/>
      <c r="S46" s="20"/>
      <c r="T46" s="20"/>
      <c r="U46" s="20"/>
      <c r="V46" s="20"/>
      <c r="W46" s="20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>
        <f t="shared" si="0"/>
        <v>0</v>
      </c>
    </row>
    <row r="47" spans="1:50" x14ac:dyDescent="0.3">
      <c r="A47" s="35"/>
      <c r="B47" s="36" t="s">
        <v>512</v>
      </c>
      <c r="C47" s="61"/>
      <c r="D47" s="21"/>
      <c r="E47" s="21"/>
      <c r="F47" s="21"/>
      <c r="G47" s="21"/>
      <c r="H47" s="21"/>
      <c r="I47" s="21"/>
      <c r="J47" s="21"/>
      <c r="K47" s="21"/>
      <c r="L47" s="21"/>
      <c r="M47" s="22"/>
      <c r="N47" s="21"/>
      <c r="O47" s="21"/>
      <c r="P47" s="20"/>
      <c r="Q47" s="20"/>
      <c r="R47" s="20"/>
      <c r="S47" s="20"/>
      <c r="T47" s="20"/>
      <c r="U47" s="20"/>
      <c r="V47" s="20"/>
      <c r="W47" s="20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>
        <f t="shared" si="0"/>
        <v>0</v>
      </c>
    </row>
    <row r="48" spans="1:50" x14ac:dyDescent="0.3">
      <c r="A48" s="35"/>
      <c r="B48" s="36" t="s">
        <v>512</v>
      </c>
      <c r="C48" s="61"/>
      <c r="D48" s="21"/>
      <c r="E48" s="21"/>
      <c r="F48" s="21"/>
      <c r="G48" s="21"/>
      <c r="H48" s="21"/>
      <c r="I48" s="21"/>
      <c r="J48" s="21"/>
      <c r="K48" s="21"/>
      <c r="L48" s="21"/>
      <c r="M48" s="22"/>
      <c r="N48" s="21"/>
      <c r="O48" s="21"/>
      <c r="P48" s="20"/>
      <c r="Q48" s="20"/>
      <c r="R48" s="20"/>
      <c r="S48" s="20"/>
      <c r="T48" s="20"/>
      <c r="U48" s="20"/>
      <c r="V48" s="20"/>
      <c r="W48" s="20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>
        <f t="shared" si="0"/>
        <v>0</v>
      </c>
    </row>
    <row r="49" spans="4:50" x14ac:dyDescent="0.3">
      <c r="D49" s="29"/>
      <c r="E49" s="29"/>
      <c r="F49" s="29"/>
      <c r="G49" s="29"/>
      <c r="H49" s="29"/>
      <c r="I49" s="29"/>
      <c r="J49" s="29"/>
      <c r="K49" s="29"/>
      <c r="X49" s="21"/>
      <c r="Y49" s="21"/>
      <c r="Z49" s="21"/>
      <c r="AA49" s="21"/>
      <c r="AB49" s="21"/>
      <c r="AC49" s="21"/>
      <c r="AD49" s="21"/>
      <c r="AE49" s="21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21"/>
      <c r="AQ49" s="21"/>
      <c r="AR49" s="21"/>
      <c r="AS49" s="21"/>
      <c r="AT49" s="21"/>
      <c r="AU49" s="21"/>
      <c r="AV49" s="21"/>
      <c r="AW49" s="21"/>
      <c r="AX49" s="21">
        <f t="shared" si="0"/>
        <v>0</v>
      </c>
    </row>
    <row r="50" spans="4:50" x14ac:dyDescent="0.3">
      <c r="D50" s="29"/>
      <c r="E50" s="29"/>
      <c r="F50" s="29"/>
      <c r="G50" s="29"/>
      <c r="H50" s="29"/>
      <c r="I50" s="29"/>
      <c r="J50" s="29"/>
      <c r="K50" s="29"/>
      <c r="X50" s="21"/>
      <c r="Y50" s="21"/>
      <c r="Z50" s="21"/>
      <c r="AA50" s="21"/>
      <c r="AB50" s="21"/>
      <c r="AC50" s="21"/>
      <c r="AD50" s="21"/>
      <c r="AE50" s="21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21"/>
      <c r="AQ50" s="21"/>
      <c r="AR50" s="21"/>
      <c r="AS50" s="21"/>
      <c r="AT50" s="21"/>
      <c r="AU50" s="21"/>
      <c r="AV50" s="21"/>
      <c r="AW50" s="21"/>
      <c r="AX50" s="21"/>
    </row>
    <row r="51" spans="4:50" x14ac:dyDescent="0.3">
      <c r="D51" s="29"/>
      <c r="E51" s="29"/>
      <c r="F51" s="29"/>
      <c r="G51" s="29"/>
      <c r="H51" s="29"/>
      <c r="I51" s="29"/>
      <c r="J51" s="29"/>
      <c r="K51" s="29"/>
      <c r="X51" s="21"/>
      <c r="Y51" s="21"/>
      <c r="Z51" s="21"/>
      <c r="AA51" s="21"/>
      <c r="AB51" s="21"/>
      <c r="AC51" s="21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21"/>
      <c r="AQ51" s="21"/>
      <c r="AR51" s="21"/>
      <c r="AS51" s="21"/>
      <c r="AT51" s="21"/>
      <c r="AU51" s="21"/>
      <c r="AV51" s="21"/>
      <c r="AW51" s="21"/>
      <c r="AX51" s="21"/>
    </row>
    <row r="52" spans="4:50" x14ac:dyDescent="0.3">
      <c r="D52" s="29"/>
      <c r="E52" s="29"/>
      <c r="F52" s="29"/>
      <c r="G52" s="29"/>
      <c r="H52" s="29"/>
      <c r="I52" s="29"/>
      <c r="J52" s="29"/>
      <c r="K52" s="29"/>
      <c r="X52" s="21"/>
      <c r="Y52" s="21"/>
      <c r="Z52" s="21"/>
      <c r="AA52" s="21"/>
      <c r="AB52" s="21"/>
      <c r="AC52" s="21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21"/>
      <c r="AQ52" s="21"/>
      <c r="AR52" s="21"/>
      <c r="AS52" s="21"/>
      <c r="AT52" s="21"/>
      <c r="AU52" s="21"/>
      <c r="AV52" s="21"/>
      <c r="AW52" s="21"/>
      <c r="AX52" s="21"/>
    </row>
    <row r="53" spans="4:50" x14ac:dyDescent="0.3">
      <c r="D53" s="29"/>
      <c r="E53" s="29"/>
      <c r="F53" s="29"/>
      <c r="G53" s="29"/>
      <c r="H53" s="29"/>
      <c r="I53" s="29"/>
      <c r="J53" s="29"/>
      <c r="K53" s="29"/>
      <c r="X53" s="21"/>
      <c r="Y53" s="21"/>
      <c r="Z53" s="21"/>
      <c r="AA53" s="21"/>
      <c r="AB53" s="21"/>
      <c r="AC53" s="21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21"/>
      <c r="AQ53" s="21"/>
      <c r="AR53" s="21"/>
      <c r="AS53" s="21"/>
      <c r="AT53" s="21"/>
      <c r="AU53" s="21"/>
      <c r="AV53" s="21"/>
      <c r="AW53" s="21"/>
      <c r="AX53" s="21"/>
    </row>
    <row r="54" spans="4:50" x14ac:dyDescent="0.3">
      <c r="D54" s="29"/>
      <c r="E54" s="29"/>
      <c r="F54" s="29"/>
      <c r="G54" s="29"/>
      <c r="H54" s="29"/>
      <c r="I54" s="29"/>
      <c r="J54" s="29"/>
      <c r="K54" s="29"/>
      <c r="X54" s="21"/>
      <c r="Y54" s="21"/>
      <c r="Z54" s="21"/>
      <c r="AA54" s="21"/>
      <c r="AB54" s="21"/>
      <c r="AC54" s="21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21"/>
      <c r="AQ54" s="21"/>
      <c r="AR54" s="21"/>
      <c r="AS54" s="21"/>
      <c r="AT54" s="21"/>
      <c r="AU54" s="21"/>
      <c r="AV54" s="21"/>
      <c r="AW54" s="21"/>
      <c r="AX54" s="21"/>
    </row>
    <row r="55" spans="4:50" x14ac:dyDescent="0.3">
      <c r="D55" s="29"/>
      <c r="E55" s="29"/>
      <c r="F55" s="29"/>
      <c r="G55" s="29"/>
      <c r="H55" s="29"/>
      <c r="I55" s="29"/>
      <c r="J55" s="29"/>
      <c r="K55" s="29"/>
      <c r="X55" s="21"/>
      <c r="Y55" s="21"/>
      <c r="Z55" s="21"/>
      <c r="AA55" s="21"/>
      <c r="AB55" s="21"/>
      <c r="AC55" s="21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21"/>
      <c r="AQ55" s="21"/>
      <c r="AR55" s="21"/>
      <c r="AS55" s="21"/>
      <c r="AT55" s="21"/>
      <c r="AU55" s="21"/>
      <c r="AV55" s="21"/>
      <c r="AW55" s="21"/>
      <c r="AX55" s="21"/>
    </row>
    <row r="56" spans="4:50" x14ac:dyDescent="0.3">
      <c r="D56" s="29"/>
      <c r="E56" s="29"/>
      <c r="F56" s="29"/>
      <c r="G56" s="29"/>
      <c r="H56" s="29"/>
      <c r="I56" s="29"/>
      <c r="J56" s="29"/>
      <c r="K56" s="29"/>
      <c r="X56" s="21"/>
      <c r="Y56" s="21"/>
      <c r="Z56" s="21"/>
      <c r="AA56" s="21"/>
      <c r="AB56" s="21"/>
      <c r="AC56" s="21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21"/>
      <c r="AQ56" s="21"/>
      <c r="AR56" s="21"/>
      <c r="AS56" s="21"/>
      <c r="AT56" s="21"/>
      <c r="AU56" s="21"/>
      <c r="AV56" s="21"/>
      <c r="AW56" s="21"/>
      <c r="AX56" s="21"/>
    </row>
    <row r="57" spans="4:50" x14ac:dyDescent="0.3">
      <c r="D57" s="29"/>
      <c r="E57" s="29"/>
      <c r="F57" s="29"/>
      <c r="G57" s="29"/>
      <c r="H57" s="29"/>
      <c r="I57" s="29"/>
      <c r="J57" s="29"/>
      <c r="K57" s="29"/>
      <c r="X57" s="21"/>
      <c r="Y57" s="21"/>
      <c r="Z57" s="21"/>
      <c r="AA57" s="21"/>
      <c r="AB57" s="21"/>
      <c r="AC57" s="21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21"/>
      <c r="AQ57" s="21"/>
      <c r="AR57" s="21"/>
      <c r="AS57" s="21"/>
      <c r="AT57" s="21"/>
      <c r="AU57" s="21"/>
      <c r="AV57" s="21"/>
      <c r="AW57" s="21"/>
      <c r="AX57" s="21"/>
    </row>
    <row r="58" spans="4:50" x14ac:dyDescent="0.3">
      <c r="D58" s="29"/>
      <c r="E58" s="29"/>
      <c r="F58" s="29"/>
      <c r="G58" s="29"/>
      <c r="H58" s="29"/>
      <c r="I58" s="29"/>
      <c r="J58" s="29"/>
      <c r="K58" s="29"/>
      <c r="X58" s="21"/>
      <c r="Y58" s="21"/>
      <c r="Z58" s="21"/>
      <c r="AA58" s="21"/>
      <c r="AB58" s="21"/>
      <c r="AC58" s="21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21"/>
      <c r="AQ58" s="21"/>
      <c r="AR58" s="21"/>
      <c r="AS58" s="21"/>
      <c r="AT58" s="21"/>
      <c r="AU58" s="21"/>
      <c r="AV58" s="21"/>
      <c r="AW58" s="21"/>
      <c r="AX58" s="21"/>
    </row>
    <row r="59" spans="4:50" x14ac:dyDescent="0.3">
      <c r="D59" s="29"/>
      <c r="E59" s="29"/>
      <c r="F59" s="29"/>
      <c r="G59" s="29"/>
      <c r="H59" s="29"/>
      <c r="I59" s="29"/>
      <c r="J59" s="29"/>
      <c r="K59" s="29"/>
      <c r="X59" s="21"/>
      <c r="Y59" s="21"/>
      <c r="Z59" s="21"/>
      <c r="AA59" s="21"/>
      <c r="AB59" s="21"/>
      <c r="AC59" s="21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21"/>
      <c r="AQ59" s="21"/>
      <c r="AR59" s="21"/>
      <c r="AS59" s="21"/>
      <c r="AT59" s="21"/>
      <c r="AU59" s="21"/>
      <c r="AV59" s="21"/>
      <c r="AW59" s="21"/>
      <c r="AX59" s="21"/>
    </row>
    <row r="60" spans="4:50" x14ac:dyDescent="0.3">
      <c r="D60" s="29"/>
      <c r="E60" s="29"/>
      <c r="F60" s="29"/>
      <c r="G60" s="29"/>
      <c r="H60" s="29"/>
      <c r="I60" s="29"/>
      <c r="J60" s="29"/>
      <c r="K60" s="29"/>
      <c r="X60" s="21"/>
      <c r="Y60" s="21"/>
      <c r="Z60" s="21"/>
      <c r="AA60" s="21"/>
      <c r="AB60" s="21"/>
      <c r="AC60" s="21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T60" s="21"/>
      <c r="AU60" s="21"/>
      <c r="AV60" s="21"/>
      <c r="AW60" s="21"/>
      <c r="AX60" s="21"/>
    </row>
    <row r="61" spans="4:50" x14ac:dyDescent="0.3">
      <c r="D61" s="29"/>
      <c r="E61" s="29"/>
      <c r="F61" s="29"/>
      <c r="G61" s="29"/>
      <c r="H61" s="29"/>
      <c r="I61" s="29"/>
      <c r="J61" s="29"/>
      <c r="K61" s="29"/>
      <c r="Z61" s="20"/>
      <c r="AA61" s="20"/>
      <c r="AB61" s="20"/>
      <c r="AC61" s="20"/>
      <c r="AT61" s="21"/>
      <c r="AU61" s="21"/>
      <c r="AV61" s="21"/>
      <c r="AW61" s="21"/>
      <c r="AX61" s="21"/>
    </row>
    <row r="62" spans="4:50" x14ac:dyDescent="0.3">
      <c r="D62" s="29"/>
      <c r="E62" s="29"/>
      <c r="F62" s="29"/>
      <c r="G62" s="29"/>
      <c r="H62" s="29"/>
      <c r="I62" s="29"/>
      <c r="J62" s="29"/>
      <c r="K62" s="29"/>
      <c r="Z62" s="20"/>
      <c r="AA62" s="20"/>
      <c r="AB62" s="20"/>
      <c r="AC62" s="20"/>
      <c r="AX62" s="21"/>
    </row>
    <row r="63" spans="4:50" x14ac:dyDescent="0.3">
      <c r="D63" s="29"/>
      <c r="E63" s="29"/>
      <c r="F63" s="29"/>
      <c r="G63" s="29"/>
      <c r="H63" s="29"/>
      <c r="I63" s="29"/>
      <c r="J63" s="29"/>
      <c r="K63" s="29"/>
      <c r="Z63" s="20"/>
      <c r="AA63" s="20"/>
      <c r="AB63" s="20"/>
      <c r="AC63" s="20"/>
      <c r="AX63" s="21"/>
    </row>
    <row r="64" spans="4:50" x14ac:dyDescent="0.3">
      <c r="D64" s="29"/>
      <c r="E64" s="29"/>
      <c r="F64" s="29"/>
      <c r="G64" s="29"/>
      <c r="H64" s="29"/>
      <c r="I64" s="29"/>
      <c r="J64" s="29"/>
      <c r="K64" s="29"/>
      <c r="Z64" s="20"/>
      <c r="AA64" s="20"/>
      <c r="AB64" s="20"/>
      <c r="AC64" s="20"/>
      <c r="AX64" s="21"/>
    </row>
    <row r="65" spans="4:50" x14ac:dyDescent="0.3">
      <c r="D65" s="29"/>
      <c r="E65" s="29"/>
      <c r="F65" s="29"/>
      <c r="G65" s="29"/>
      <c r="H65" s="29"/>
      <c r="I65" s="29"/>
      <c r="J65" s="29"/>
      <c r="K65" s="29"/>
      <c r="Z65" s="20"/>
      <c r="AA65" s="20"/>
      <c r="AB65" s="20"/>
      <c r="AC65" s="20"/>
      <c r="AX65" s="21"/>
    </row>
    <row r="66" spans="4:50" x14ac:dyDescent="0.3">
      <c r="D66" s="29"/>
      <c r="E66" s="29"/>
      <c r="F66" s="29"/>
      <c r="G66" s="29"/>
      <c r="H66" s="29"/>
      <c r="I66" s="29"/>
      <c r="J66" s="29"/>
      <c r="K66" s="29"/>
      <c r="Z66" s="20"/>
      <c r="AA66" s="20"/>
      <c r="AB66" s="20"/>
      <c r="AC66" s="20"/>
      <c r="AX66" s="21"/>
    </row>
    <row r="67" spans="4:50" x14ac:dyDescent="0.3">
      <c r="D67" s="29"/>
      <c r="E67" s="29"/>
      <c r="F67" s="29"/>
      <c r="G67" s="29"/>
      <c r="H67" s="29"/>
      <c r="I67" s="29"/>
      <c r="J67" s="29"/>
      <c r="K67" s="29"/>
      <c r="Z67" s="20"/>
      <c r="AA67" s="20"/>
      <c r="AB67" s="20"/>
      <c r="AC67" s="20"/>
      <c r="AX67" s="21"/>
    </row>
    <row r="68" spans="4:50" x14ac:dyDescent="0.3">
      <c r="D68" s="29"/>
      <c r="E68" s="29"/>
      <c r="F68" s="29"/>
      <c r="G68" s="29"/>
      <c r="H68" s="29"/>
      <c r="I68" s="29"/>
      <c r="J68" s="29"/>
      <c r="K68" s="29"/>
      <c r="Z68" s="20"/>
      <c r="AA68" s="20"/>
      <c r="AB68" s="20"/>
      <c r="AC68" s="20"/>
      <c r="AX68" s="21"/>
    </row>
    <row r="69" spans="4:50" x14ac:dyDescent="0.3">
      <c r="D69" s="29"/>
      <c r="E69" s="29"/>
      <c r="F69" s="29"/>
      <c r="G69" s="29"/>
      <c r="H69" s="29"/>
      <c r="I69" s="29"/>
      <c r="J69" s="29"/>
      <c r="K69" s="29"/>
      <c r="Z69" s="20"/>
      <c r="AA69" s="20"/>
      <c r="AB69" s="20"/>
      <c r="AC69" s="20"/>
      <c r="AX69" s="21"/>
    </row>
    <row r="70" spans="4:50" x14ac:dyDescent="0.3">
      <c r="D70" s="29"/>
      <c r="E70" s="29"/>
      <c r="F70" s="29"/>
      <c r="G70" s="29"/>
      <c r="H70" s="29"/>
      <c r="I70" s="29"/>
      <c r="J70" s="29"/>
      <c r="K70" s="29"/>
      <c r="Z70" s="20"/>
      <c r="AA70" s="20"/>
      <c r="AB70" s="20"/>
      <c r="AC70" s="20"/>
      <c r="AX70" s="21"/>
    </row>
    <row r="71" spans="4:50" x14ac:dyDescent="0.3">
      <c r="D71" s="29"/>
      <c r="E71" s="29"/>
      <c r="F71" s="29"/>
      <c r="G71" s="29"/>
      <c r="H71" s="29"/>
      <c r="I71" s="29"/>
      <c r="J71" s="29"/>
      <c r="K71" s="29"/>
      <c r="Z71" s="20"/>
      <c r="AA71" s="20"/>
      <c r="AB71" s="20"/>
      <c r="AC71" s="20"/>
      <c r="AX71" s="21"/>
    </row>
    <row r="72" spans="4:50" x14ac:dyDescent="0.3">
      <c r="D72" s="29"/>
      <c r="E72" s="29"/>
      <c r="F72" s="29"/>
      <c r="G72" s="29"/>
      <c r="H72" s="29"/>
      <c r="I72" s="29"/>
      <c r="J72" s="29"/>
      <c r="K72" s="29"/>
      <c r="Z72" s="20"/>
      <c r="AA72" s="20"/>
      <c r="AB72" s="20"/>
      <c r="AC72" s="20"/>
      <c r="AX72" s="21"/>
    </row>
    <row r="73" spans="4:50" x14ac:dyDescent="0.3">
      <c r="D73" s="29"/>
      <c r="E73" s="29"/>
      <c r="F73" s="29"/>
      <c r="G73" s="29"/>
      <c r="H73" s="29"/>
      <c r="I73" s="29"/>
      <c r="J73" s="29"/>
      <c r="K73" s="29"/>
      <c r="Z73" s="20"/>
      <c r="AA73" s="20"/>
      <c r="AB73" s="20"/>
      <c r="AC73" s="20"/>
      <c r="AX73" s="21"/>
    </row>
    <row r="74" spans="4:50" x14ac:dyDescent="0.3">
      <c r="D74" s="29"/>
      <c r="E74" s="29"/>
      <c r="F74" s="29"/>
      <c r="G74" s="29"/>
      <c r="H74" s="29"/>
      <c r="I74" s="29"/>
      <c r="J74" s="29"/>
      <c r="K74" s="29"/>
      <c r="Z74" s="20"/>
      <c r="AA74" s="20"/>
      <c r="AB74" s="20"/>
      <c r="AC74" s="20"/>
      <c r="AX74" s="21"/>
    </row>
    <row r="75" spans="4:50" x14ac:dyDescent="0.3">
      <c r="D75" s="29"/>
      <c r="E75" s="29"/>
      <c r="F75" s="29"/>
      <c r="G75" s="29"/>
      <c r="H75" s="29"/>
      <c r="I75" s="29"/>
      <c r="J75" s="29"/>
      <c r="K75" s="29"/>
      <c r="Z75" s="20"/>
      <c r="AA75" s="20"/>
      <c r="AB75" s="20"/>
      <c r="AC75" s="20"/>
      <c r="AX75" s="21"/>
    </row>
    <row r="76" spans="4:50" x14ac:dyDescent="0.3">
      <c r="D76" s="29"/>
      <c r="E76" s="29"/>
      <c r="F76" s="29"/>
      <c r="G76" s="29"/>
      <c r="H76" s="29"/>
      <c r="I76" s="29"/>
      <c r="J76" s="29"/>
      <c r="K76" s="29"/>
      <c r="Z76" s="20"/>
      <c r="AA76" s="20"/>
      <c r="AB76" s="20"/>
      <c r="AC76" s="20"/>
      <c r="AX76" s="21"/>
    </row>
    <row r="77" spans="4:50" x14ac:dyDescent="0.3">
      <c r="D77" s="29"/>
      <c r="E77" s="29"/>
      <c r="F77" s="29"/>
      <c r="G77" s="29"/>
      <c r="H77" s="29"/>
      <c r="I77" s="29"/>
      <c r="J77" s="29"/>
      <c r="K77" s="29"/>
      <c r="Z77" s="20"/>
      <c r="AA77" s="20"/>
      <c r="AB77" s="20"/>
      <c r="AC77" s="20"/>
      <c r="AX77" s="21"/>
    </row>
    <row r="78" spans="4:50" x14ac:dyDescent="0.3">
      <c r="D78" s="29"/>
      <c r="E78" s="29"/>
      <c r="F78" s="29"/>
      <c r="G78" s="29"/>
      <c r="H78" s="29"/>
      <c r="I78" s="29"/>
      <c r="J78" s="29"/>
      <c r="K78" s="29"/>
      <c r="Z78" s="20"/>
      <c r="AA78" s="20"/>
      <c r="AB78" s="20"/>
      <c r="AC78" s="20"/>
      <c r="AX78" s="21"/>
    </row>
    <row r="79" spans="4:50" x14ac:dyDescent="0.3">
      <c r="D79" s="29"/>
      <c r="E79" s="29"/>
      <c r="F79" s="29"/>
      <c r="G79" s="29"/>
      <c r="H79" s="29"/>
      <c r="I79" s="29"/>
      <c r="J79" s="29"/>
      <c r="K79" s="29"/>
      <c r="Z79" s="20"/>
      <c r="AA79" s="20"/>
      <c r="AB79" s="20"/>
      <c r="AC79" s="20"/>
      <c r="AX79" s="21"/>
    </row>
    <row r="80" spans="4:50" x14ac:dyDescent="0.3">
      <c r="D80" s="29"/>
      <c r="E80" s="29"/>
      <c r="F80" s="29"/>
      <c r="G80" s="29"/>
      <c r="H80" s="29"/>
      <c r="I80" s="29"/>
      <c r="J80" s="29"/>
      <c r="K80" s="29"/>
      <c r="Z80" s="20"/>
      <c r="AA80" s="20"/>
      <c r="AB80" s="20"/>
      <c r="AC80" s="20"/>
      <c r="AX80" s="21"/>
    </row>
    <row r="81" spans="4:50" x14ac:dyDescent="0.3">
      <c r="D81" s="29"/>
      <c r="E81" s="29"/>
      <c r="F81" s="29"/>
      <c r="G81" s="29"/>
      <c r="H81" s="29"/>
      <c r="I81" s="29"/>
      <c r="J81" s="29"/>
      <c r="K81" s="29"/>
      <c r="Z81" s="20"/>
      <c r="AA81" s="20"/>
      <c r="AB81" s="20"/>
      <c r="AC81" s="20"/>
      <c r="AX81" s="21"/>
    </row>
    <row r="82" spans="4:50" x14ac:dyDescent="0.3">
      <c r="D82" s="29"/>
      <c r="E82" s="29"/>
      <c r="F82" s="29"/>
      <c r="G82" s="29"/>
      <c r="H82" s="29"/>
      <c r="I82" s="29"/>
      <c r="J82" s="29"/>
      <c r="K82" s="29"/>
      <c r="Z82" s="20"/>
      <c r="AA82" s="20"/>
      <c r="AB82" s="20"/>
      <c r="AC82" s="20"/>
      <c r="AX82" s="21"/>
    </row>
    <row r="83" spans="4:50" x14ac:dyDescent="0.3">
      <c r="D83" s="29"/>
      <c r="E83" s="29"/>
      <c r="F83" s="29"/>
      <c r="G83" s="29"/>
      <c r="H83" s="29"/>
      <c r="I83" s="29"/>
      <c r="J83" s="29"/>
      <c r="K83" s="29"/>
      <c r="AX83" s="21"/>
    </row>
    <row r="84" spans="4:50" x14ac:dyDescent="0.3">
      <c r="D84" s="29"/>
      <c r="E84" s="29"/>
      <c r="F84" s="29"/>
      <c r="G84" s="29"/>
      <c r="H84" s="29"/>
      <c r="I84" s="29"/>
      <c r="J84" s="29"/>
      <c r="K84" s="29"/>
      <c r="AX84" s="21"/>
    </row>
    <row r="85" spans="4:50" x14ac:dyDescent="0.3">
      <c r="D85" s="29"/>
      <c r="E85" s="29"/>
      <c r="F85" s="29"/>
      <c r="G85" s="29"/>
      <c r="H85" s="29"/>
      <c r="I85" s="29"/>
      <c r="J85" s="29"/>
      <c r="K85" s="29"/>
      <c r="AX85" s="21"/>
    </row>
    <row r="86" spans="4:50" x14ac:dyDescent="0.3">
      <c r="D86" s="29"/>
      <c r="E86" s="29"/>
      <c r="F86" s="29"/>
      <c r="G86" s="29"/>
      <c r="H86" s="29"/>
      <c r="I86" s="29"/>
      <c r="J86" s="29"/>
      <c r="K86" s="29"/>
      <c r="AX86" s="21"/>
    </row>
    <row r="87" spans="4:50" x14ac:dyDescent="0.3">
      <c r="D87" s="29"/>
      <c r="E87" s="29"/>
      <c r="F87" s="29"/>
      <c r="G87" s="29"/>
      <c r="H87" s="29"/>
      <c r="I87" s="29"/>
      <c r="J87" s="29"/>
      <c r="K87" s="29"/>
      <c r="AX87" s="21"/>
    </row>
    <row r="88" spans="4:50" x14ac:dyDescent="0.3">
      <c r="D88" s="29"/>
      <c r="E88" s="29"/>
      <c r="F88" s="29"/>
      <c r="G88" s="29"/>
      <c r="H88" s="29"/>
      <c r="I88" s="29"/>
      <c r="J88" s="29"/>
      <c r="K88" s="29"/>
      <c r="AX88" s="21"/>
    </row>
    <row r="89" spans="4:50" x14ac:dyDescent="0.3">
      <c r="D89" s="29"/>
      <c r="E89" s="29"/>
      <c r="F89" s="29"/>
      <c r="G89" s="29"/>
      <c r="H89" s="29"/>
      <c r="I89" s="29"/>
      <c r="J89" s="29"/>
      <c r="K89" s="29"/>
      <c r="AX89" s="21"/>
    </row>
    <row r="90" spans="4:50" x14ac:dyDescent="0.3">
      <c r="D90" s="29"/>
      <c r="E90" s="29"/>
      <c r="F90" s="29"/>
      <c r="G90" s="29"/>
      <c r="H90" s="29"/>
      <c r="I90" s="29"/>
      <c r="J90" s="29"/>
      <c r="K90" s="29"/>
      <c r="AX90" s="21"/>
    </row>
    <row r="91" spans="4:50" x14ac:dyDescent="0.3">
      <c r="D91" s="29"/>
      <c r="E91" s="29"/>
      <c r="F91" s="29"/>
      <c r="G91" s="29"/>
      <c r="H91" s="29"/>
      <c r="I91" s="29"/>
      <c r="J91" s="29"/>
      <c r="K91" s="29"/>
      <c r="AX91" s="21"/>
    </row>
    <row r="92" spans="4:50" x14ac:dyDescent="0.3">
      <c r="D92" s="29"/>
      <c r="E92" s="29"/>
      <c r="F92" s="29"/>
      <c r="G92" s="29"/>
      <c r="H92" s="29"/>
      <c r="I92" s="29"/>
      <c r="J92" s="29"/>
      <c r="K92" s="29"/>
      <c r="AX92" s="21"/>
    </row>
    <row r="93" spans="4:50" x14ac:dyDescent="0.3">
      <c r="D93" s="29"/>
      <c r="E93" s="29"/>
      <c r="F93" s="29"/>
      <c r="G93" s="29"/>
      <c r="H93" s="29"/>
      <c r="I93" s="29"/>
      <c r="J93" s="29"/>
      <c r="K93" s="29"/>
      <c r="AX93" s="21"/>
    </row>
    <row r="94" spans="4:50" x14ac:dyDescent="0.3">
      <c r="D94" s="29"/>
      <c r="E94" s="29"/>
      <c r="F94" s="29"/>
      <c r="G94" s="29"/>
      <c r="H94" s="29"/>
      <c r="I94" s="29"/>
      <c r="J94" s="29"/>
      <c r="K94" s="29"/>
      <c r="AX94" s="21"/>
    </row>
    <row r="95" spans="4:50" x14ac:dyDescent="0.3">
      <c r="D95" s="29"/>
      <c r="E95" s="29"/>
      <c r="F95" s="29"/>
      <c r="G95" s="29"/>
      <c r="H95" s="29"/>
      <c r="I95" s="29"/>
      <c r="J95" s="29"/>
      <c r="K95" s="29"/>
      <c r="AX95" s="21"/>
    </row>
    <row r="96" spans="4:50" x14ac:dyDescent="0.3">
      <c r="D96" s="29"/>
      <c r="E96" s="29"/>
      <c r="F96" s="29"/>
      <c r="G96" s="29"/>
      <c r="H96" s="29"/>
      <c r="I96" s="29"/>
      <c r="J96" s="29"/>
      <c r="K96" s="29"/>
      <c r="AX96" s="21"/>
    </row>
    <row r="97" spans="4:50" x14ac:dyDescent="0.3">
      <c r="D97" s="29"/>
      <c r="E97" s="29"/>
      <c r="F97" s="29"/>
      <c r="G97" s="29"/>
      <c r="H97" s="29"/>
      <c r="I97" s="29"/>
      <c r="J97" s="29"/>
      <c r="K97" s="29"/>
      <c r="AX97" s="21"/>
    </row>
    <row r="98" spans="4:50" x14ac:dyDescent="0.3">
      <c r="D98" s="29"/>
      <c r="E98" s="29"/>
      <c r="F98" s="29"/>
      <c r="G98" s="29"/>
      <c r="H98" s="29"/>
      <c r="I98" s="29"/>
      <c r="J98" s="29"/>
      <c r="K98" s="29"/>
      <c r="AX98" s="21"/>
    </row>
    <row r="99" spans="4:50" x14ac:dyDescent="0.3">
      <c r="D99" s="29"/>
      <c r="E99" s="29"/>
      <c r="F99" s="29"/>
      <c r="G99" s="29"/>
      <c r="H99" s="29"/>
      <c r="I99" s="29"/>
      <c r="J99" s="29"/>
      <c r="K99" s="29"/>
      <c r="AX99" s="21"/>
    </row>
    <row r="100" spans="4:50" x14ac:dyDescent="0.3">
      <c r="D100" s="29"/>
      <c r="E100" s="29"/>
      <c r="F100" s="29"/>
      <c r="G100" s="29"/>
      <c r="H100" s="29"/>
      <c r="I100" s="29"/>
      <c r="J100" s="29"/>
      <c r="K100" s="29"/>
      <c r="AX100" s="21"/>
    </row>
    <row r="101" spans="4:50" x14ac:dyDescent="0.3">
      <c r="D101" s="29"/>
      <c r="E101" s="29"/>
      <c r="F101" s="29"/>
      <c r="G101" s="29"/>
      <c r="H101" s="29"/>
      <c r="I101" s="29"/>
      <c r="J101" s="29"/>
      <c r="K101" s="29"/>
      <c r="AX101" s="21"/>
    </row>
    <row r="102" spans="4:50" x14ac:dyDescent="0.3">
      <c r="D102" s="29"/>
      <c r="E102" s="29"/>
      <c r="F102" s="29"/>
      <c r="G102" s="29"/>
      <c r="H102" s="29"/>
      <c r="I102" s="29"/>
      <c r="J102" s="29"/>
      <c r="K102" s="29"/>
      <c r="AX102" s="21"/>
    </row>
    <row r="103" spans="4:50" x14ac:dyDescent="0.3">
      <c r="D103" s="29"/>
      <c r="E103" s="29"/>
      <c r="F103" s="29"/>
      <c r="G103" s="29"/>
      <c r="H103" s="29"/>
      <c r="I103" s="29"/>
      <c r="J103" s="29"/>
      <c r="K103" s="29"/>
      <c r="AX103" s="21"/>
    </row>
    <row r="104" spans="4:50" x14ac:dyDescent="0.3">
      <c r="D104" s="29"/>
      <c r="E104" s="29"/>
      <c r="F104" s="29"/>
      <c r="G104" s="29"/>
      <c r="H104" s="29"/>
      <c r="I104" s="29"/>
      <c r="J104" s="29"/>
      <c r="K104" s="29"/>
      <c r="AX104" s="21"/>
    </row>
    <row r="105" spans="4:50" x14ac:dyDescent="0.3">
      <c r="D105" s="29"/>
      <c r="E105" s="29"/>
      <c r="F105" s="29"/>
      <c r="G105" s="29"/>
      <c r="H105" s="29"/>
      <c r="I105" s="29"/>
      <c r="J105" s="29"/>
      <c r="K105" s="29"/>
      <c r="AX105" s="21"/>
    </row>
    <row r="106" spans="4:50" x14ac:dyDescent="0.3">
      <c r="D106" s="29"/>
      <c r="E106" s="29"/>
      <c r="F106" s="29"/>
      <c r="G106" s="29"/>
      <c r="H106" s="29"/>
      <c r="I106" s="29"/>
      <c r="J106" s="29"/>
      <c r="K106" s="29"/>
      <c r="AX106" s="21"/>
    </row>
    <row r="107" spans="4:50" x14ac:dyDescent="0.3">
      <c r="D107" s="29"/>
      <c r="E107" s="29"/>
      <c r="F107" s="29"/>
      <c r="G107" s="29"/>
      <c r="H107" s="29"/>
      <c r="I107" s="29"/>
      <c r="J107" s="29"/>
      <c r="K107" s="29"/>
      <c r="AX107" s="21"/>
    </row>
  </sheetData>
  <autoFilter ref="A6:AX6" xr:uid="{00000000-0009-0000-0000-000009000000}">
    <sortState xmlns:xlrd2="http://schemas.microsoft.com/office/spreadsheetml/2017/richdata2" ref="A7:AX49">
      <sortCondition descending="1" ref="AX6"/>
    </sortState>
  </autoFilter>
  <sortState xmlns:xlrd2="http://schemas.microsoft.com/office/spreadsheetml/2017/richdata2" ref="A7:AX16">
    <sortCondition descending="1" ref="AX7:AX16"/>
  </sortState>
  <mergeCells count="22">
    <mergeCell ref="R5:S5"/>
    <mergeCell ref="AT5:AU5"/>
    <mergeCell ref="AM5:AN5"/>
    <mergeCell ref="AK5:AL5"/>
    <mergeCell ref="AI5:AJ5"/>
    <mergeCell ref="AG5:AH5"/>
    <mergeCell ref="AV5:AW5"/>
    <mergeCell ref="A1:AX1"/>
    <mergeCell ref="A2:AX2"/>
    <mergeCell ref="A3:AX3"/>
    <mergeCell ref="A4:AX4"/>
    <mergeCell ref="A5:C5"/>
    <mergeCell ref="D5:F5"/>
    <mergeCell ref="G5:H5"/>
    <mergeCell ref="I5:J5"/>
    <mergeCell ref="P5:Q5"/>
    <mergeCell ref="V5:W5"/>
    <mergeCell ref="X5:Y5"/>
    <mergeCell ref="Z5:AA5"/>
    <mergeCell ref="AP5:AQ5"/>
    <mergeCell ref="AB5:AC5"/>
    <mergeCell ref="AD5:AE5"/>
  </mergeCells>
  <conditionalFormatting sqref="B39">
    <cfRule type="duplicateValues" dxfId="2" priority="2"/>
    <cfRule type="duplicateValues" dxfId="1" priority="3"/>
  </conditionalFormatting>
  <conditionalFormatting sqref="AX1:AX6 AX108:AX1048576">
    <cfRule type="duplicateValues" dxfId="0" priority="1"/>
  </conditionalFormatting>
  <printOptions horizontalCentered="1" verticalCentered="1"/>
  <pageMargins left="0.39370078740157483" right="0.39370078740157483" top="0.39370078740157483" bottom="0.39370078740157483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P71"/>
  <sheetViews>
    <sheetView showGridLines="0" view="pageBreakPreview" zoomScale="75" zoomScaleNormal="91" zoomScaleSheetLayoutView="75" workbookViewId="0">
      <pane xSplit="2" ySplit="5" topLeftCell="C6" activePane="bottomRight" state="frozen"/>
      <selection activeCell="AP6" sqref="D1:AP1048576"/>
      <selection pane="topRight" activeCell="AP6" sqref="D1:AP1048576"/>
      <selection pane="bottomLeft" activeCell="AP6" sqref="D1:AP1048576"/>
      <selection pane="bottomRight" activeCell="Q5" sqref="M1:Q1048576"/>
    </sheetView>
  </sheetViews>
  <sheetFormatPr baseColWidth="10" defaultColWidth="5.21875" defaultRowHeight="18" x14ac:dyDescent="0.3"/>
  <cols>
    <col min="1" max="1" width="19.109375" style="52" bestFit="1" customWidth="1"/>
    <col min="2" max="2" width="30.77734375" style="28" bestFit="1" customWidth="1"/>
    <col min="3" max="3" width="29.88671875" style="23" bestFit="1" customWidth="1"/>
    <col min="4" max="4" width="19.77734375" style="23" hidden="1" customWidth="1"/>
    <col min="5" max="5" width="16.109375" style="23" hidden="1" customWidth="1"/>
    <col min="6" max="6" width="19.77734375" style="23" hidden="1" customWidth="1"/>
    <col min="7" max="7" width="16.109375" style="23" hidden="1" customWidth="1"/>
    <col min="8" max="8" width="19.77734375" style="23" hidden="1" customWidth="1"/>
    <col min="9" max="9" width="16.109375" style="23" hidden="1" customWidth="1"/>
    <col min="10" max="10" width="36.44140625" style="23" hidden="1" customWidth="1"/>
    <col min="11" max="11" width="19.77734375" style="23" hidden="1" customWidth="1"/>
    <col min="12" max="12" width="16.21875" style="23" hidden="1" customWidth="1"/>
    <col min="13" max="14" width="28.5546875" style="29" hidden="1" customWidth="1"/>
    <col min="15" max="15" width="29.5546875" style="29" hidden="1" customWidth="1"/>
    <col min="16" max="16" width="20.6640625" style="29" hidden="1" customWidth="1"/>
    <col min="17" max="17" width="16.6640625" style="29" hidden="1" customWidth="1"/>
    <col min="18" max="18" width="16.88671875" style="29" bestFit="1" customWidth="1"/>
    <col min="19" max="42" width="0" style="23" hidden="1" customWidth="1"/>
    <col min="43" max="16384" width="5.21875" style="23"/>
  </cols>
  <sheetData>
    <row r="1" spans="1:18" s="42" customFormat="1" ht="25.8" x14ac:dyDescent="0.3">
      <c r="A1" s="79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8" s="42" customFormat="1" ht="25.8" x14ac:dyDescent="0.3">
      <c r="A2" s="82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</row>
    <row r="3" spans="1:18" s="42" customFormat="1" ht="25.8" x14ac:dyDescent="0.3">
      <c r="A3" s="85">
        <f ca="1">TODAY()</f>
        <v>46006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18" s="42" customFormat="1" ht="26.4" thickBot="1" x14ac:dyDescent="0.35">
      <c r="A4" s="88" t="s">
        <v>262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1:18" s="7" customFormat="1" ht="36.6" thickBot="1" x14ac:dyDescent="0.35">
      <c r="A5" s="91" t="s">
        <v>5</v>
      </c>
      <c r="B5" s="92"/>
      <c r="C5" s="93"/>
      <c r="D5" s="77" t="s">
        <v>20</v>
      </c>
      <c r="E5" s="78"/>
      <c r="F5" s="77" t="s">
        <v>21</v>
      </c>
      <c r="G5" s="78"/>
      <c r="H5" s="77" t="s">
        <v>22</v>
      </c>
      <c r="I5" s="78"/>
      <c r="J5" s="53" t="s">
        <v>23</v>
      </c>
      <c r="K5" s="77" t="s">
        <v>24</v>
      </c>
      <c r="L5" s="94"/>
      <c r="M5" s="40" t="s">
        <v>26</v>
      </c>
      <c r="N5" s="40" t="s">
        <v>25</v>
      </c>
      <c r="O5" s="40" t="s">
        <v>27</v>
      </c>
      <c r="P5" s="4" t="s">
        <v>622</v>
      </c>
      <c r="Q5" s="4" t="s">
        <v>666</v>
      </c>
      <c r="R5" s="6" t="s">
        <v>4</v>
      </c>
    </row>
    <row r="6" spans="1:18" s="7" customFormat="1" ht="18.600000000000001" thickBot="1" x14ac:dyDescent="0.35">
      <c r="A6" s="43" t="s">
        <v>6</v>
      </c>
      <c r="B6" s="44" t="s">
        <v>1</v>
      </c>
      <c r="C6" s="45" t="s">
        <v>0</v>
      </c>
      <c r="D6" s="11" t="s">
        <v>2</v>
      </c>
      <c r="E6" s="11" t="s">
        <v>3</v>
      </c>
      <c r="F6" s="46" t="s">
        <v>2</v>
      </c>
      <c r="G6" s="46" t="s">
        <v>3</v>
      </c>
      <c r="H6" s="46" t="s">
        <v>2</v>
      </c>
      <c r="I6" s="46" t="s">
        <v>3</v>
      </c>
      <c r="J6" s="46" t="s">
        <v>2</v>
      </c>
      <c r="K6" s="46" t="s">
        <v>2</v>
      </c>
      <c r="L6" s="46" t="s">
        <v>554</v>
      </c>
      <c r="M6" s="46" t="s">
        <v>2</v>
      </c>
      <c r="N6" s="46" t="s">
        <v>2</v>
      </c>
      <c r="O6" s="47" t="s">
        <v>3</v>
      </c>
      <c r="P6" s="34"/>
      <c r="Q6" s="34"/>
      <c r="R6" s="17" t="s">
        <v>333</v>
      </c>
    </row>
    <row r="7" spans="1:18" x14ac:dyDescent="0.3">
      <c r="A7" s="35">
        <v>1</v>
      </c>
      <c r="B7" s="36" t="s">
        <v>110</v>
      </c>
      <c r="C7" s="25">
        <v>41314</v>
      </c>
      <c r="D7" s="21">
        <v>120</v>
      </c>
      <c r="E7" s="22">
        <v>30</v>
      </c>
      <c r="F7" s="21">
        <v>120</v>
      </c>
      <c r="G7" s="21">
        <v>45</v>
      </c>
      <c r="H7" s="21">
        <v>250</v>
      </c>
      <c r="I7" s="21">
        <v>62.5</v>
      </c>
      <c r="J7" s="21">
        <v>250</v>
      </c>
      <c r="K7" s="21">
        <v>250</v>
      </c>
      <c r="L7" s="21"/>
      <c r="M7" s="21">
        <v>250</v>
      </c>
      <c r="N7" s="21">
        <v>375</v>
      </c>
      <c r="O7" s="21">
        <v>62.5</v>
      </c>
      <c r="P7" s="21">
        <v>375</v>
      </c>
      <c r="Q7" s="21"/>
      <c r="R7" s="38">
        <f>+SUM(D7:Q7)</f>
        <v>2190</v>
      </c>
    </row>
    <row r="8" spans="1:18" x14ac:dyDescent="0.3">
      <c r="A8" s="35">
        <v>2</v>
      </c>
      <c r="B8" s="36" t="s">
        <v>128</v>
      </c>
      <c r="C8" s="25">
        <v>41655</v>
      </c>
      <c r="D8" s="21">
        <v>110</v>
      </c>
      <c r="E8" s="22">
        <v>45</v>
      </c>
      <c r="F8" s="21">
        <v>180</v>
      </c>
      <c r="G8" s="21">
        <v>30</v>
      </c>
      <c r="H8" s="21">
        <v>120</v>
      </c>
      <c r="I8" s="21">
        <v>30</v>
      </c>
      <c r="J8" s="21">
        <v>180</v>
      </c>
      <c r="K8" s="21">
        <v>180</v>
      </c>
      <c r="L8" s="21"/>
      <c r="M8" s="21">
        <v>120</v>
      </c>
      <c r="N8" s="21">
        <v>270</v>
      </c>
      <c r="O8" s="21">
        <v>45</v>
      </c>
      <c r="P8" s="21">
        <v>180</v>
      </c>
      <c r="Q8" s="21">
        <v>375</v>
      </c>
      <c r="R8" s="21">
        <f t="shared" ref="R8:R71" si="0">+SUM(D8:Q8)</f>
        <v>1865</v>
      </c>
    </row>
    <row r="9" spans="1:18" x14ac:dyDescent="0.3">
      <c r="A9" s="35">
        <v>3</v>
      </c>
      <c r="B9" s="36" t="s">
        <v>115</v>
      </c>
      <c r="C9" s="25" t="s">
        <v>276</v>
      </c>
      <c r="D9" s="21">
        <v>80</v>
      </c>
      <c r="E9" s="22">
        <v>30</v>
      </c>
      <c r="F9" s="21">
        <v>80</v>
      </c>
      <c r="G9" s="21">
        <v>45</v>
      </c>
      <c r="H9" s="21">
        <v>70</v>
      </c>
      <c r="I9" s="21">
        <v>62.5</v>
      </c>
      <c r="J9" s="21">
        <v>110</v>
      </c>
      <c r="K9" s="21">
        <v>50</v>
      </c>
      <c r="L9" s="21"/>
      <c r="M9" s="21">
        <v>60</v>
      </c>
      <c r="N9" s="21">
        <v>180</v>
      </c>
      <c r="O9" s="21">
        <v>62.5</v>
      </c>
      <c r="P9" s="21">
        <v>375</v>
      </c>
      <c r="Q9" s="21">
        <v>270</v>
      </c>
      <c r="R9" s="21">
        <f t="shared" si="0"/>
        <v>1475</v>
      </c>
    </row>
    <row r="10" spans="1:18" x14ac:dyDescent="0.3">
      <c r="A10" s="35">
        <v>4</v>
      </c>
      <c r="B10" s="36" t="s">
        <v>197</v>
      </c>
      <c r="C10" s="25">
        <v>41418</v>
      </c>
      <c r="D10" s="21">
        <v>50</v>
      </c>
      <c r="E10" s="22">
        <v>20</v>
      </c>
      <c r="F10" s="21">
        <v>40</v>
      </c>
      <c r="G10" s="21">
        <v>30</v>
      </c>
      <c r="H10" s="21">
        <v>40</v>
      </c>
      <c r="I10" s="21">
        <v>45</v>
      </c>
      <c r="J10" s="21">
        <v>40</v>
      </c>
      <c r="K10" s="21">
        <v>60</v>
      </c>
      <c r="L10" s="21"/>
      <c r="M10" s="21">
        <v>40</v>
      </c>
      <c r="N10" s="21">
        <v>120</v>
      </c>
      <c r="O10" s="21">
        <v>30</v>
      </c>
      <c r="P10" s="21">
        <v>375</v>
      </c>
      <c r="Q10" s="21">
        <v>375</v>
      </c>
      <c r="R10" s="21">
        <f t="shared" si="0"/>
        <v>1265</v>
      </c>
    </row>
    <row r="11" spans="1:18" x14ac:dyDescent="0.3">
      <c r="A11" s="35">
        <v>5</v>
      </c>
      <c r="B11" s="36" t="s">
        <v>196</v>
      </c>
      <c r="C11" s="25">
        <v>41351</v>
      </c>
      <c r="D11" s="21">
        <v>180</v>
      </c>
      <c r="E11" s="22">
        <v>45</v>
      </c>
      <c r="F11" s="21">
        <v>70</v>
      </c>
      <c r="G11" s="21">
        <v>30</v>
      </c>
      <c r="H11" s="21">
        <v>80</v>
      </c>
      <c r="I11" s="21">
        <v>30</v>
      </c>
      <c r="J11" s="21">
        <v>80</v>
      </c>
      <c r="K11" s="21">
        <v>110</v>
      </c>
      <c r="L11" s="21"/>
      <c r="M11" s="21">
        <v>180</v>
      </c>
      <c r="N11" s="21">
        <v>120</v>
      </c>
      <c r="O11" s="21">
        <v>45</v>
      </c>
      <c r="P11" s="21">
        <v>180</v>
      </c>
      <c r="Q11" s="21"/>
      <c r="R11" s="21">
        <f t="shared" si="0"/>
        <v>1150</v>
      </c>
    </row>
    <row r="12" spans="1:18" x14ac:dyDescent="0.3">
      <c r="A12" s="35">
        <v>6</v>
      </c>
      <c r="B12" s="36" t="s">
        <v>116</v>
      </c>
      <c r="C12" s="25">
        <v>41317</v>
      </c>
      <c r="D12" s="21">
        <v>250</v>
      </c>
      <c r="E12" s="22">
        <v>62.5</v>
      </c>
      <c r="F12" s="21">
        <v>250</v>
      </c>
      <c r="G12" s="21">
        <v>62.5</v>
      </c>
      <c r="H12" s="21">
        <v>180</v>
      </c>
      <c r="I12" s="20">
        <v>0</v>
      </c>
      <c r="J12" s="20">
        <v>0</v>
      </c>
      <c r="K12" s="21">
        <v>120</v>
      </c>
      <c r="L12" s="21"/>
      <c r="M12" s="21">
        <v>110</v>
      </c>
      <c r="N12" s="20">
        <v>0</v>
      </c>
      <c r="O12" s="20">
        <v>0</v>
      </c>
      <c r="P12" s="21"/>
      <c r="Q12" s="21"/>
      <c r="R12" s="21">
        <f t="shared" si="0"/>
        <v>1035</v>
      </c>
    </row>
    <row r="13" spans="1:18" x14ac:dyDescent="0.3">
      <c r="A13" s="35">
        <v>7</v>
      </c>
      <c r="B13" s="36" t="s">
        <v>198</v>
      </c>
      <c r="C13" s="25" t="s">
        <v>305</v>
      </c>
      <c r="D13" s="21">
        <v>40</v>
      </c>
      <c r="E13" s="22">
        <v>30</v>
      </c>
      <c r="F13" s="21">
        <v>110</v>
      </c>
      <c r="G13" s="21">
        <v>20</v>
      </c>
      <c r="H13" s="21">
        <v>110</v>
      </c>
      <c r="I13" s="21">
        <v>12.5</v>
      </c>
      <c r="J13" s="21">
        <v>120</v>
      </c>
      <c r="K13" s="21">
        <v>70</v>
      </c>
      <c r="L13" s="21"/>
      <c r="M13" s="21">
        <v>80</v>
      </c>
      <c r="N13" s="21">
        <v>180</v>
      </c>
      <c r="O13" s="21">
        <v>20</v>
      </c>
      <c r="P13" s="21">
        <v>180</v>
      </c>
      <c r="Q13" s="21"/>
      <c r="R13" s="21">
        <f t="shared" si="0"/>
        <v>972.5</v>
      </c>
    </row>
    <row r="14" spans="1:18" x14ac:dyDescent="0.3">
      <c r="A14" s="35">
        <v>8</v>
      </c>
      <c r="B14" s="36" t="s">
        <v>216</v>
      </c>
      <c r="C14" s="25" t="s">
        <v>300</v>
      </c>
      <c r="D14" s="21">
        <v>30</v>
      </c>
      <c r="E14" s="22">
        <v>20</v>
      </c>
      <c r="F14" s="21">
        <v>30</v>
      </c>
      <c r="G14" s="21">
        <v>0</v>
      </c>
      <c r="H14" s="21">
        <v>20</v>
      </c>
      <c r="I14" s="21">
        <v>20</v>
      </c>
      <c r="J14" s="21">
        <v>30</v>
      </c>
      <c r="K14" s="21">
        <v>30</v>
      </c>
      <c r="L14" s="21"/>
      <c r="M14" s="21">
        <v>30</v>
      </c>
      <c r="N14" s="21">
        <v>20</v>
      </c>
      <c r="O14" s="21">
        <v>30</v>
      </c>
      <c r="P14" s="21"/>
      <c r="Q14" s="21">
        <v>375</v>
      </c>
      <c r="R14" s="21">
        <f t="shared" si="0"/>
        <v>635</v>
      </c>
    </row>
    <row r="15" spans="1:18" x14ac:dyDescent="0.3">
      <c r="A15" s="35">
        <v>9</v>
      </c>
      <c r="B15" s="36" t="s">
        <v>200</v>
      </c>
      <c r="C15" s="25">
        <v>41947</v>
      </c>
      <c r="D15" s="21">
        <v>40</v>
      </c>
      <c r="E15" s="22">
        <v>12.5</v>
      </c>
      <c r="F15" s="21">
        <v>40</v>
      </c>
      <c r="G15" s="21">
        <v>20</v>
      </c>
      <c r="H15" s="21">
        <v>30</v>
      </c>
      <c r="I15" s="21">
        <v>20</v>
      </c>
      <c r="J15" s="21">
        <v>30</v>
      </c>
      <c r="K15" s="21">
        <v>40</v>
      </c>
      <c r="L15" s="21"/>
      <c r="M15" s="21">
        <v>40</v>
      </c>
      <c r="N15" s="21">
        <v>50</v>
      </c>
      <c r="O15" s="21">
        <v>20</v>
      </c>
      <c r="P15" s="21"/>
      <c r="Q15" s="21">
        <v>270</v>
      </c>
      <c r="R15" s="21">
        <f t="shared" si="0"/>
        <v>612.5</v>
      </c>
    </row>
    <row r="16" spans="1:18" x14ac:dyDescent="0.3">
      <c r="A16" s="35">
        <v>10</v>
      </c>
      <c r="B16" s="36" t="s">
        <v>201</v>
      </c>
      <c r="C16" s="25" t="s">
        <v>277</v>
      </c>
      <c r="D16" s="21">
        <v>40</v>
      </c>
      <c r="E16" s="22">
        <v>12.5</v>
      </c>
      <c r="F16" s="21">
        <v>40</v>
      </c>
      <c r="G16" s="21">
        <v>20</v>
      </c>
      <c r="H16" s="21">
        <v>40</v>
      </c>
      <c r="I16" s="21">
        <v>20</v>
      </c>
      <c r="J16" s="21">
        <v>40</v>
      </c>
      <c r="K16" s="21">
        <v>0</v>
      </c>
      <c r="L16" s="21"/>
      <c r="M16" s="20">
        <v>0</v>
      </c>
      <c r="N16" s="20">
        <v>0</v>
      </c>
      <c r="O16" s="21">
        <v>20</v>
      </c>
      <c r="P16" s="21"/>
      <c r="Q16" s="21">
        <v>270</v>
      </c>
      <c r="R16" s="21">
        <f t="shared" si="0"/>
        <v>502.5</v>
      </c>
    </row>
    <row r="17" spans="1:42" x14ac:dyDescent="0.3">
      <c r="A17" s="35">
        <v>11</v>
      </c>
      <c r="B17" s="19" t="s">
        <v>404</v>
      </c>
      <c r="C17" s="25" t="s">
        <v>403</v>
      </c>
      <c r="D17" s="20">
        <v>0</v>
      </c>
      <c r="E17" s="38">
        <v>0</v>
      </c>
      <c r="F17" s="20">
        <v>30</v>
      </c>
      <c r="G17" s="20">
        <v>30</v>
      </c>
      <c r="H17" s="20">
        <v>30</v>
      </c>
      <c r="I17" s="21">
        <v>45</v>
      </c>
      <c r="J17" s="20">
        <v>60</v>
      </c>
      <c r="K17" s="20">
        <v>80</v>
      </c>
      <c r="L17" s="20">
        <v>-5</v>
      </c>
      <c r="M17" s="20">
        <v>70</v>
      </c>
      <c r="N17" s="20">
        <v>90</v>
      </c>
      <c r="O17" s="20">
        <v>30</v>
      </c>
      <c r="P17" s="20"/>
      <c r="Q17" s="20"/>
      <c r="R17" s="21">
        <f t="shared" si="0"/>
        <v>460</v>
      </c>
    </row>
    <row r="18" spans="1:42" x14ac:dyDescent="0.3">
      <c r="A18" s="35">
        <v>12</v>
      </c>
      <c r="B18" s="36" t="s">
        <v>148</v>
      </c>
      <c r="C18" s="25">
        <v>41599</v>
      </c>
      <c r="D18" s="21">
        <v>70</v>
      </c>
      <c r="E18" s="22">
        <v>30</v>
      </c>
      <c r="F18" s="21">
        <v>50</v>
      </c>
      <c r="G18" s="21">
        <v>20</v>
      </c>
      <c r="H18" s="21">
        <v>60</v>
      </c>
      <c r="I18" s="21">
        <v>12.5</v>
      </c>
      <c r="J18" s="21">
        <v>50</v>
      </c>
      <c r="K18" s="21">
        <v>0</v>
      </c>
      <c r="L18" s="21"/>
      <c r="M18" s="21">
        <v>40</v>
      </c>
      <c r="N18" s="21">
        <v>30</v>
      </c>
      <c r="O18" s="21">
        <v>20</v>
      </c>
      <c r="P18" s="21"/>
      <c r="Q18" s="21"/>
      <c r="R18" s="21">
        <f t="shared" si="0"/>
        <v>382.5</v>
      </c>
    </row>
    <row r="19" spans="1:42" x14ac:dyDescent="0.3">
      <c r="A19" s="35">
        <v>13</v>
      </c>
      <c r="B19" s="36" t="s">
        <v>135</v>
      </c>
      <c r="C19" s="25">
        <v>41695</v>
      </c>
      <c r="D19" s="21">
        <v>60</v>
      </c>
      <c r="E19" s="22">
        <v>62.5</v>
      </c>
      <c r="F19" s="21">
        <v>60</v>
      </c>
      <c r="G19" s="21">
        <v>62.5</v>
      </c>
      <c r="H19" s="21">
        <v>0</v>
      </c>
      <c r="I19" s="20">
        <v>0</v>
      </c>
      <c r="J19" s="21">
        <v>70</v>
      </c>
      <c r="K19" s="21">
        <v>0</v>
      </c>
      <c r="L19" s="21"/>
      <c r="M19" s="21">
        <v>50</v>
      </c>
      <c r="N19" s="21">
        <v>0</v>
      </c>
      <c r="O19" s="20">
        <v>0</v>
      </c>
      <c r="P19" s="21"/>
      <c r="Q19" s="21"/>
      <c r="R19" s="21">
        <f t="shared" si="0"/>
        <v>365</v>
      </c>
    </row>
    <row r="20" spans="1:42" x14ac:dyDescent="0.3">
      <c r="A20" s="35">
        <v>14</v>
      </c>
      <c r="B20" s="36" t="s">
        <v>214</v>
      </c>
      <c r="C20" s="25">
        <v>41926</v>
      </c>
      <c r="D20" s="21">
        <v>30</v>
      </c>
      <c r="E20" s="22">
        <v>20</v>
      </c>
      <c r="F20" s="21">
        <v>30</v>
      </c>
      <c r="G20" s="21">
        <v>20</v>
      </c>
      <c r="H20" s="21">
        <v>20</v>
      </c>
      <c r="I20" s="21">
        <v>20</v>
      </c>
      <c r="J20" s="21">
        <v>40</v>
      </c>
      <c r="K20" s="21">
        <v>40</v>
      </c>
      <c r="L20" s="21"/>
      <c r="M20" s="21">
        <v>40</v>
      </c>
      <c r="N20" s="21">
        <v>60</v>
      </c>
      <c r="O20" s="21">
        <v>20</v>
      </c>
      <c r="P20" s="21"/>
      <c r="Q20" s="21"/>
      <c r="R20" s="21">
        <f t="shared" si="0"/>
        <v>340</v>
      </c>
    </row>
    <row r="21" spans="1:42" x14ac:dyDescent="0.3">
      <c r="A21" s="35">
        <v>15</v>
      </c>
      <c r="B21" s="19" t="s">
        <v>93</v>
      </c>
      <c r="C21" s="25" t="s">
        <v>302</v>
      </c>
      <c r="D21" s="20">
        <v>20</v>
      </c>
      <c r="E21" s="38">
        <v>20</v>
      </c>
      <c r="F21" s="20">
        <v>20</v>
      </c>
      <c r="G21" s="20">
        <v>20</v>
      </c>
      <c r="H21" s="20">
        <v>20</v>
      </c>
      <c r="I21" s="21">
        <v>20</v>
      </c>
      <c r="J21" s="20">
        <v>30</v>
      </c>
      <c r="K21" s="20">
        <v>40</v>
      </c>
      <c r="L21" s="20"/>
      <c r="M21" s="20">
        <v>30</v>
      </c>
      <c r="N21" s="20">
        <v>0</v>
      </c>
      <c r="O21" s="20">
        <v>20</v>
      </c>
      <c r="P21" s="20"/>
      <c r="Q21" s="20"/>
      <c r="R21" s="21">
        <f t="shared" si="0"/>
        <v>240</v>
      </c>
    </row>
    <row r="22" spans="1:42" x14ac:dyDescent="0.3">
      <c r="A22" s="35">
        <v>16</v>
      </c>
      <c r="B22" s="19" t="s">
        <v>406</v>
      </c>
      <c r="C22" s="25" t="s">
        <v>405</v>
      </c>
      <c r="D22" s="20">
        <v>0</v>
      </c>
      <c r="E22" s="38">
        <v>0</v>
      </c>
      <c r="F22" s="21">
        <v>20</v>
      </c>
      <c r="G22" s="20">
        <v>12.5</v>
      </c>
      <c r="H22" s="20">
        <v>30</v>
      </c>
      <c r="I22" s="20">
        <v>30</v>
      </c>
      <c r="J22" s="20">
        <v>40</v>
      </c>
      <c r="K22" s="20">
        <v>30</v>
      </c>
      <c r="L22" s="20"/>
      <c r="M22" s="20">
        <v>30</v>
      </c>
      <c r="N22" s="20">
        <v>20</v>
      </c>
      <c r="O22" s="20">
        <v>12.5</v>
      </c>
      <c r="P22" s="20"/>
      <c r="Q22" s="20"/>
      <c r="R22" s="21">
        <f t="shared" si="0"/>
        <v>225</v>
      </c>
    </row>
    <row r="23" spans="1:42" s="64" customFormat="1" x14ac:dyDescent="0.3">
      <c r="A23" s="35">
        <v>17</v>
      </c>
      <c r="B23" s="37" t="s">
        <v>211</v>
      </c>
      <c r="C23" s="25">
        <v>41844</v>
      </c>
      <c r="D23" s="22">
        <v>20</v>
      </c>
      <c r="E23" s="22">
        <v>0</v>
      </c>
      <c r="F23" s="22">
        <v>30</v>
      </c>
      <c r="G23" s="22">
        <v>12.5</v>
      </c>
      <c r="H23" s="22">
        <v>20</v>
      </c>
      <c r="I23" s="22">
        <v>30</v>
      </c>
      <c r="J23" s="38">
        <v>0</v>
      </c>
      <c r="K23" s="22">
        <v>20</v>
      </c>
      <c r="L23" s="22"/>
      <c r="M23" s="22">
        <v>20</v>
      </c>
      <c r="N23" s="22">
        <v>20</v>
      </c>
      <c r="O23" s="38">
        <v>0</v>
      </c>
      <c r="P23" s="22"/>
      <c r="Q23" s="22"/>
      <c r="R23" s="21">
        <f t="shared" si="0"/>
        <v>172.5</v>
      </c>
      <c r="AP23" s="23"/>
    </row>
    <row r="24" spans="1:42" s="64" customFormat="1" x14ac:dyDescent="0.3">
      <c r="A24" s="35">
        <v>18</v>
      </c>
      <c r="B24" s="37" t="s">
        <v>199</v>
      </c>
      <c r="C24" s="25">
        <v>41461</v>
      </c>
      <c r="D24" s="22">
        <v>40</v>
      </c>
      <c r="E24" s="22">
        <v>20</v>
      </c>
      <c r="F24" s="22">
        <v>40</v>
      </c>
      <c r="G24" s="22">
        <v>0</v>
      </c>
      <c r="H24" s="22">
        <v>0</v>
      </c>
      <c r="I24" s="38">
        <v>0</v>
      </c>
      <c r="J24" s="22">
        <v>30</v>
      </c>
      <c r="K24" s="22">
        <v>0</v>
      </c>
      <c r="L24" s="22"/>
      <c r="M24" s="22">
        <v>20</v>
      </c>
      <c r="N24" s="38">
        <v>0</v>
      </c>
      <c r="O24" s="22">
        <v>12.5</v>
      </c>
      <c r="P24" s="22"/>
      <c r="Q24" s="22"/>
      <c r="R24" s="21">
        <f t="shared" si="0"/>
        <v>162.5</v>
      </c>
      <c r="AP24" s="23"/>
    </row>
    <row r="25" spans="1:42" s="64" customFormat="1" x14ac:dyDescent="0.3">
      <c r="A25" s="35">
        <v>19</v>
      </c>
      <c r="B25" s="39" t="s">
        <v>207</v>
      </c>
      <c r="C25" s="25">
        <v>41743</v>
      </c>
      <c r="D25" s="38">
        <v>20</v>
      </c>
      <c r="E25" s="22">
        <v>0</v>
      </c>
      <c r="F25" s="38">
        <v>10</v>
      </c>
      <c r="G25" s="38">
        <v>12.5</v>
      </c>
      <c r="H25" s="38">
        <v>10</v>
      </c>
      <c r="I25" s="38">
        <v>12.5</v>
      </c>
      <c r="J25" s="38">
        <v>10</v>
      </c>
      <c r="K25" s="38">
        <v>20</v>
      </c>
      <c r="L25" s="38"/>
      <c r="M25" s="38">
        <v>10</v>
      </c>
      <c r="N25" s="38">
        <v>20</v>
      </c>
      <c r="O25" s="38">
        <v>30</v>
      </c>
      <c r="P25" s="38"/>
      <c r="Q25" s="38"/>
      <c r="R25" s="21">
        <f t="shared" si="0"/>
        <v>155</v>
      </c>
      <c r="AP25" s="23"/>
    </row>
    <row r="26" spans="1:42" s="64" customFormat="1" x14ac:dyDescent="0.3">
      <c r="A26" s="35">
        <v>19</v>
      </c>
      <c r="B26" s="39" t="s">
        <v>208</v>
      </c>
      <c r="C26" s="25" t="s">
        <v>279</v>
      </c>
      <c r="D26" s="38">
        <v>20</v>
      </c>
      <c r="E26" s="38">
        <v>12.5</v>
      </c>
      <c r="F26" s="38">
        <v>20</v>
      </c>
      <c r="G26" s="38">
        <v>12.5</v>
      </c>
      <c r="H26" s="38">
        <v>10</v>
      </c>
      <c r="I26" s="38">
        <v>12.5</v>
      </c>
      <c r="J26" s="38">
        <v>10</v>
      </c>
      <c r="K26" s="38">
        <v>20</v>
      </c>
      <c r="L26" s="38"/>
      <c r="M26" s="38">
        <v>20</v>
      </c>
      <c r="N26" s="38">
        <v>10</v>
      </c>
      <c r="O26" s="38">
        <v>7.5</v>
      </c>
      <c r="P26" s="38"/>
      <c r="Q26" s="38"/>
      <c r="R26" s="21">
        <f t="shared" si="0"/>
        <v>155</v>
      </c>
      <c r="AP26" s="23"/>
    </row>
    <row r="27" spans="1:42" s="64" customFormat="1" x14ac:dyDescent="0.3">
      <c r="A27" s="35">
        <v>21</v>
      </c>
      <c r="B27" s="39" t="s">
        <v>400</v>
      </c>
      <c r="C27" s="25" t="s">
        <v>490</v>
      </c>
      <c r="D27" s="38">
        <v>0</v>
      </c>
      <c r="E27" s="38">
        <v>0</v>
      </c>
      <c r="F27" s="22">
        <v>10</v>
      </c>
      <c r="G27" s="38">
        <v>12.5</v>
      </c>
      <c r="H27" s="38">
        <v>10</v>
      </c>
      <c r="I27" s="38">
        <v>20</v>
      </c>
      <c r="J27" s="38">
        <v>20</v>
      </c>
      <c r="K27" s="38">
        <v>20</v>
      </c>
      <c r="L27" s="38"/>
      <c r="M27" s="38">
        <v>30</v>
      </c>
      <c r="N27" s="38">
        <v>5</v>
      </c>
      <c r="O27" s="38">
        <v>12.5</v>
      </c>
      <c r="P27" s="38"/>
      <c r="Q27" s="38"/>
      <c r="R27" s="21">
        <f t="shared" si="0"/>
        <v>140</v>
      </c>
      <c r="AP27" s="23"/>
    </row>
    <row r="28" spans="1:42" x14ac:dyDescent="0.3">
      <c r="A28" s="35">
        <v>21</v>
      </c>
      <c r="B28" s="37" t="s">
        <v>212</v>
      </c>
      <c r="C28" s="25">
        <v>41285</v>
      </c>
      <c r="D28" s="22">
        <v>20</v>
      </c>
      <c r="E28" s="22">
        <v>0</v>
      </c>
      <c r="F28" s="22">
        <v>20</v>
      </c>
      <c r="G28" s="22">
        <v>0</v>
      </c>
      <c r="H28" s="22">
        <v>40</v>
      </c>
      <c r="I28" s="22">
        <v>20</v>
      </c>
      <c r="J28" s="22">
        <v>10</v>
      </c>
      <c r="K28" s="22">
        <v>30</v>
      </c>
      <c r="L28" s="22"/>
      <c r="M28" s="38">
        <v>0</v>
      </c>
      <c r="N28" s="38">
        <v>0</v>
      </c>
      <c r="O28" s="38">
        <v>0</v>
      </c>
      <c r="P28" s="22"/>
      <c r="Q28" s="22"/>
      <c r="R28" s="21">
        <f t="shared" si="0"/>
        <v>140</v>
      </c>
    </row>
    <row r="29" spans="1:42" s="64" customFormat="1" x14ac:dyDescent="0.3">
      <c r="A29" s="35">
        <v>23</v>
      </c>
      <c r="B29" s="37" t="s">
        <v>215</v>
      </c>
      <c r="C29" s="25" t="s">
        <v>278</v>
      </c>
      <c r="D29" s="22">
        <v>30</v>
      </c>
      <c r="E29" s="22">
        <v>12.5</v>
      </c>
      <c r="F29" s="22">
        <v>10</v>
      </c>
      <c r="G29" s="22">
        <v>0</v>
      </c>
      <c r="H29" s="22">
        <v>10</v>
      </c>
      <c r="I29" s="22">
        <v>7.5</v>
      </c>
      <c r="J29" s="22">
        <v>10</v>
      </c>
      <c r="K29" s="22">
        <v>10</v>
      </c>
      <c r="L29" s="22"/>
      <c r="M29" s="22">
        <v>20</v>
      </c>
      <c r="N29" s="22">
        <v>10</v>
      </c>
      <c r="O29" s="22">
        <v>12.5</v>
      </c>
      <c r="P29" s="22"/>
      <c r="Q29" s="22"/>
      <c r="R29" s="21">
        <f t="shared" si="0"/>
        <v>132.5</v>
      </c>
      <c r="AP29" s="23"/>
    </row>
    <row r="30" spans="1:42" x14ac:dyDescent="0.3">
      <c r="A30" s="35">
        <v>24</v>
      </c>
      <c r="B30" s="39" t="s">
        <v>205</v>
      </c>
      <c r="C30" s="25" t="s">
        <v>304</v>
      </c>
      <c r="D30" s="38">
        <v>10</v>
      </c>
      <c r="E30" s="22">
        <v>0</v>
      </c>
      <c r="F30" s="38">
        <v>20</v>
      </c>
      <c r="G30" s="38">
        <v>12.5</v>
      </c>
      <c r="H30" s="38">
        <v>20</v>
      </c>
      <c r="I30" s="38">
        <v>12.5</v>
      </c>
      <c r="J30" s="38">
        <v>10</v>
      </c>
      <c r="K30" s="38">
        <v>10</v>
      </c>
      <c r="L30" s="38"/>
      <c r="M30" s="38">
        <v>10</v>
      </c>
      <c r="N30" s="38">
        <v>10</v>
      </c>
      <c r="O30" s="38">
        <v>12.5</v>
      </c>
      <c r="P30" s="38"/>
      <c r="Q30" s="38"/>
      <c r="R30" s="21">
        <f t="shared" si="0"/>
        <v>127.5</v>
      </c>
    </row>
    <row r="31" spans="1:42" s="64" customFormat="1" x14ac:dyDescent="0.3">
      <c r="A31" s="35">
        <v>25</v>
      </c>
      <c r="B31" s="37" t="s">
        <v>203</v>
      </c>
      <c r="C31" s="25" t="s">
        <v>282</v>
      </c>
      <c r="D31" s="22">
        <v>10</v>
      </c>
      <c r="E31" s="22">
        <v>0</v>
      </c>
      <c r="F31" s="22">
        <v>10</v>
      </c>
      <c r="G31" s="22">
        <v>12.5</v>
      </c>
      <c r="H31" s="22">
        <v>10</v>
      </c>
      <c r="I31" s="22">
        <v>20</v>
      </c>
      <c r="J31" s="22">
        <v>20</v>
      </c>
      <c r="K31" s="22">
        <v>0</v>
      </c>
      <c r="L31" s="22"/>
      <c r="M31" s="22">
        <v>20</v>
      </c>
      <c r="N31" s="22">
        <v>10</v>
      </c>
      <c r="O31" s="22">
        <v>12.5</v>
      </c>
      <c r="P31" s="22"/>
      <c r="Q31" s="22"/>
      <c r="R31" s="21">
        <f t="shared" si="0"/>
        <v>125</v>
      </c>
      <c r="AP31" s="23"/>
    </row>
    <row r="32" spans="1:42" s="64" customFormat="1" x14ac:dyDescent="0.3">
      <c r="A32" s="35">
        <v>26</v>
      </c>
      <c r="B32" s="39" t="s">
        <v>96</v>
      </c>
      <c r="C32" s="25" t="s">
        <v>261</v>
      </c>
      <c r="D32" s="38">
        <v>20</v>
      </c>
      <c r="E32" s="38">
        <v>20</v>
      </c>
      <c r="F32" s="38">
        <v>10</v>
      </c>
      <c r="G32" s="38">
        <v>20</v>
      </c>
      <c r="H32" s="38">
        <v>10</v>
      </c>
      <c r="I32" s="38">
        <v>12.5</v>
      </c>
      <c r="J32" s="38">
        <v>10</v>
      </c>
      <c r="K32" s="38">
        <v>20</v>
      </c>
      <c r="L32" s="38"/>
      <c r="M32" s="38">
        <v>0</v>
      </c>
      <c r="N32" s="38">
        <v>0</v>
      </c>
      <c r="O32" s="38">
        <v>0</v>
      </c>
      <c r="P32" s="38"/>
      <c r="Q32" s="38"/>
      <c r="R32" s="21">
        <f t="shared" si="0"/>
        <v>122.5</v>
      </c>
      <c r="AP32" s="23"/>
    </row>
    <row r="33" spans="1:42" s="64" customFormat="1" x14ac:dyDescent="0.3">
      <c r="A33" s="35">
        <v>27</v>
      </c>
      <c r="B33" s="39" t="s">
        <v>204</v>
      </c>
      <c r="C33" s="25" t="s">
        <v>303</v>
      </c>
      <c r="D33" s="38">
        <v>10</v>
      </c>
      <c r="E33" s="38">
        <v>20</v>
      </c>
      <c r="F33" s="22">
        <v>0</v>
      </c>
      <c r="G33" s="22">
        <v>0</v>
      </c>
      <c r="H33" s="38">
        <v>30</v>
      </c>
      <c r="I33" s="38">
        <v>12.5</v>
      </c>
      <c r="J33" s="38">
        <v>0</v>
      </c>
      <c r="K33" s="22">
        <v>0</v>
      </c>
      <c r="L33" s="38"/>
      <c r="M33" s="38">
        <v>20</v>
      </c>
      <c r="N33" s="38">
        <v>10</v>
      </c>
      <c r="O33" s="38">
        <v>12.5</v>
      </c>
      <c r="P33" s="38"/>
      <c r="Q33" s="38"/>
      <c r="R33" s="21">
        <f t="shared" si="0"/>
        <v>115</v>
      </c>
      <c r="AP33" s="23"/>
    </row>
    <row r="34" spans="1:42" s="64" customFormat="1" x14ac:dyDescent="0.3">
      <c r="A34" s="35">
        <v>28</v>
      </c>
      <c r="B34" s="37" t="s">
        <v>209</v>
      </c>
      <c r="C34" s="25" t="s">
        <v>301</v>
      </c>
      <c r="D34" s="22">
        <v>20</v>
      </c>
      <c r="E34" s="22">
        <v>20</v>
      </c>
      <c r="F34" s="22">
        <v>20</v>
      </c>
      <c r="G34" s="22">
        <v>20</v>
      </c>
      <c r="H34" s="22">
        <v>20</v>
      </c>
      <c r="I34" s="22">
        <v>12.5</v>
      </c>
      <c r="J34" s="38">
        <v>0</v>
      </c>
      <c r="K34" s="22">
        <v>0</v>
      </c>
      <c r="L34" s="22"/>
      <c r="M34" s="38">
        <v>0</v>
      </c>
      <c r="N34" s="38">
        <v>0</v>
      </c>
      <c r="O34" s="38">
        <v>0</v>
      </c>
      <c r="P34" s="22"/>
      <c r="Q34" s="22"/>
      <c r="R34" s="21">
        <f t="shared" si="0"/>
        <v>112.5</v>
      </c>
      <c r="AP34" s="23"/>
    </row>
    <row r="35" spans="1:42" x14ac:dyDescent="0.3">
      <c r="A35" s="35">
        <v>29</v>
      </c>
      <c r="B35" s="39" t="s">
        <v>401</v>
      </c>
      <c r="C35" s="25">
        <v>41870</v>
      </c>
      <c r="D35" s="38">
        <v>0</v>
      </c>
      <c r="E35" s="38">
        <v>0</v>
      </c>
      <c r="F35" s="22">
        <v>10</v>
      </c>
      <c r="G35" s="38">
        <v>12.5</v>
      </c>
      <c r="H35" s="38">
        <v>10</v>
      </c>
      <c r="I35" s="38">
        <v>12.5</v>
      </c>
      <c r="J35" s="38">
        <v>20</v>
      </c>
      <c r="K35" s="22">
        <v>0</v>
      </c>
      <c r="L35" s="38"/>
      <c r="M35" s="38">
        <v>10</v>
      </c>
      <c r="N35" s="38">
        <v>5</v>
      </c>
      <c r="O35" s="38">
        <v>20</v>
      </c>
      <c r="P35" s="38"/>
      <c r="Q35" s="38"/>
      <c r="R35" s="21">
        <f t="shared" si="0"/>
        <v>100</v>
      </c>
    </row>
    <row r="36" spans="1:42" x14ac:dyDescent="0.3">
      <c r="A36" s="35">
        <v>29</v>
      </c>
      <c r="B36" s="37" t="s">
        <v>217</v>
      </c>
      <c r="C36" s="25" t="s">
        <v>281</v>
      </c>
      <c r="D36" s="22">
        <v>0</v>
      </c>
      <c r="E36" s="22">
        <v>12.5</v>
      </c>
      <c r="F36" s="22">
        <v>10</v>
      </c>
      <c r="G36" s="22">
        <v>0</v>
      </c>
      <c r="H36" s="22">
        <v>20</v>
      </c>
      <c r="I36" s="38">
        <v>0</v>
      </c>
      <c r="J36" s="22">
        <v>10</v>
      </c>
      <c r="K36" s="22">
        <v>20</v>
      </c>
      <c r="L36" s="22"/>
      <c r="M36" s="22">
        <v>10</v>
      </c>
      <c r="N36" s="22">
        <v>5</v>
      </c>
      <c r="O36" s="22">
        <v>12.5</v>
      </c>
      <c r="P36" s="22"/>
      <c r="Q36" s="22"/>
      <c r="R36" s="21">
        <f t="shared" si="0"/>
        <v>100</v>
      </c>
    </row>
    <row r="37" spans="1:42" x14ac:dyDescent="0.3">
      <c r="A37" s="35">
        <v>31</v>
      </c>
      <c r="B37" s="37" t="s">
        <v>202</v>
      </c>
      <c r="C37" s="25">
        <v>41749</v>
      </c>
      <c r="D37" s="22">
        <v>10</v>
      </c>
      <c r="E37" s="22">
        <v>12.5</v>
      </c>
      <c r="F37" s="22">
        <v>10</v>
      </c>
      <c r="G37" s="22">
        <v>12.5</v>
      </c>
      <c r="H37" s="22">
        <v>10</v>
      </c>
      <c r="I37" s="22">
        <v>12.5</v>
      </c>
      <c r="J37" s="22">
        <v>5</v>
      </c>
      <c r="K37" s="22">
        <v>0</v>
      </c>
      <c r="L37" s="22"/>
      <c r="M37" s="22">
        <v>10</v>
      </c>
      <c r="N37" s="22">
        <v>2.5</v>
      </c>
      <c r="O37" s="38">
        <v>7.5</v>
      </c>
      <c r="P37" s="22"/>
      <c r="Q37" s="22"/>
      <c r="R37" s="21">
        <f t="shared" si="0"/>
        <v>92.5</v>
      </c>
    </row>
    <row r="38" spans="1:42" x14ac:dyDescent="0.3">
      <c r="A38" s="35">
        <v>32</v>
      </c>
      <c r="B38" s="39" t="s">
        <v>481</v>
      </c>
      <c r="C38" s="25">
        <v>41462</v>
      </c>
      <c r="D38" s="38">
        <v>0</v>
      </c>
      <c r="E38" s="38">
        <v>0</v>
      </c>
      <c r="F38" s="38">
        <v>0</v>
      </c>
      <c r="G38" s="38">
        <v>0</v>
      </c>
      <c r="H38" s="38">
        <v>50</v>
      </c>
      <c r="I38" s="38">
        <v>0</v>
      </c>
      <c r="J38" s="38">
        <v>20</v>
      </c>
      <c r="K38" s="22">
        <v>10</v>
      </c>
      <c r="L38" s="38"/>
      <c r="M38" s="38">
        <v>0</v>
      </c>
      <c r="N38" s="38">
        <v>0</v>
      </c>
      <c r="O38" s="38">
        <v>0</v>
      </c>
      <c r="P38" s="38"/>
      <c r="Q38" s="38"/>
      <c r="R38" s="21">
        <f t="shared" si="0"/>
        <v>80</v>
      </c>
    </row>
    <row r="39" spans="1:42" x14ac:dyDescent="0.3">
      <c r="A39" s="35">
        <v>33</v>
      </c>
      <c r="B39" s="37" t="s">
        <v>210</v>
      </c>
      <c r="C39" s="25">
        <v>41600</v>
      </c>
      <c r="D39" s="22">
        <v>20</v>
      </c>
      <c r="E39" s="22">
        <v>0</v>
      </c>
      <c r="F39" s="22">
        <v>0</v>
      </c>
      <c r="G39" s="22">
        <v>0</v>
      </c>
      <c r="H39" s="22">
        <v>10</v>
      </c>
      <c r="I39" s="22">
        <v>12.5</v>
      </c>
      <c r="J39" s="22">
        <v>10</v>
      </c>
      <c r="K39" s="22">
        <v>10</v>
      </c>
      <c r="L39" s="22"/>
      <c r="M39" s="22">
        <v>10</v>
      </c>
      <c r="N39" s="22">
        <v>5</v>
      </c>
      <c r="O39" s="38">
        <v>0</v>
      </c>
      <c r="P39" s="22"/>
      <c r="Q39" s="22"/>
      <c r="R39" s="21">
        <f t="shared" si="0"/>
        <v>77.5</v>
      </c>
    </row>
    <row r="40" spans="1:42" x14ac:dyDescent="0.3">
      <c r="A40" s="35">
        <v>34</v>
      </c>
      <c r="B40" s="37" t="s">
        <v>213</v>
      </c>
      <c r="C40" s="25" t="s">
        <v>280</v>
      </c>
      <c r="D40" s="22">
        <v>30</v>
      </c>
      <c r="E40" s="22">
        <v>0</v>
      </c>
      <c r="F40" s="22">
        <v>20</v>
      </c>
      <c r="G40" s="22">
        <v>0</v>
      </c>
      <c r="H40" s="22">
        <v>10</v>
      </c>
      <c r="I40" s="22">
        <v>12.5</v>
      </c>
      <c r="J40" s="38">
        <v>0</v>
      </c>
      <c r="K40" s="22">
        <v>0</v>
      </c>
      <c r="L40" s="22"/>
      <c r="M40" s="38">
        <v>0</v>
      </c>
      <c r="N40" s="38">
        <v>0</v>
      </c>
      <c r="O40" s="38">
        <v>0</v>
      </c>
      <c r="P40" s="22"/>
      <c r="Q40" s="22"/>
      <c r="R40" s="21">
        <f t="shared" si="0"/>
        <v>72.5</v>
      </c>
    </row>
    <row r="41" spans="1:42" x14ac:dyDescent="0.3">
      <c r="A41" s="35">
        <v>35</v>
      </c>
      <c r="B41" s="39" t="s">
        <v>482</v>
      </c>
      <c r="C41" s="25" t="s">
        <v>565</v>
      </c>
      <c r="D41" s="38">
        <v>0</v>
      </c>
      <c r="E41" s="38">
        <v>0</v>
      </c>
      <c r="F41" s="38">
        <v>0</v>
      </c>
      <c r="G41" s="38">
        <v>0</v>
      </c>
      <c r="H41" s="38">
        <v>20</v>
      </c>
      <c r="I41" s="38">
        <v>7.5</v>
      </c>
      <c r="J41" s="38">
        <v>10</v>
      </c>
      <c r="K41" s="38">
        <v>10</v>
      </c>
      <c r="L41" s="38"/>
      <c r="M41" s="38">
        <v>0</v>
      </c>
      <c r="N41" s="38">
        <v>5</v>
      </c>
      <c r="O41" s="38">
        <v>12.5</v>
      </c>
      <c r="P41" s="38"/>
      <c r="Q41" s="38"/>
      <c r="R41" s="21">
        <f t="shared" si="0"/>
        <v>65</v>
      </c>
    </row>
    <row r="42" spans="1:42" x14ac:dyDescent="0.3">
      <c r="A42" s="35">
        <v>36</v>
      </c>
      <c r="B42" s="37" t="s">
        <v>206</v>
      </c>
      <c r="C42" s="25" t="s">
        <v>283</v>
      </c>
      <c r="D42" s="22">
        <v>10</v>
      </c>
      <c r="E42" s="22">
        <v>0</v>
      </c>
      <c r="F42" s="22">
        <v>10</v>
      </c>
      <c r="G42" s="22">
        <v>0</v>
      </c>
      <c r="H42" s="22">
        <v>10</v>
      </c>
      <c r="I42" s="22">
        <v>12.5</v>
      </c>
      <c r="J42" s="38">
        <v>0</v>
      </c>
      <c r="K42" s="22">
        <v>10</v>
      </c>
      <c r="L42" s="22"/>
      <c r="M42" s="38">
        <v>0</v>
      </c>
      <c r="N42" s="22">
        <v>10</v>
      </c>
      <c r="O42" s="38">
        <v>0</v>
      </c>
      <c r="P42" s="22"/>
      <c r="Q42" s="22"/>
      <c r="R42" s="21">
        <f t="shared" si="0"/>
        <v>62.5</v>
      </c>
    </row>
    <row r="43" spans="1:42" x14ac:dyDescent="0.3">
      <c r="A43" s="35">
        <v>37</v>
      </c>
      <c r="B43" s="39" t="s">
        <v>561</v>
      </c>
      <c r="C43" s="25" t="s">
        <v>571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30</v>
      </c>
      <c r="L43" s="38"/>
      <c r="M43" s="38">
        <v>10</v>
      </c>
      <c r="N43" s="38">
        <v>0</v>
      </c>
      <c r="O43" s="38">
        <v>20</v>
      </c>
      <c r="P43" s="38"/>
      <c r="Q43" s="38"/>
      <c r="R43" s="21">
        <f t="shared" si="0"/>
        <v>60</v>
      </c>
    </row>
    <row r="44" spans="1:42" x14ac:dyDescent="0.3">
      <c r="A44" s="35">
        <v>38</v>
      </c>
      <c r="B44" s="39" t="s">
        <v>402</v>
      </c>
      <c r="C44" s="25">
        <v>41723</v>
      </c>
      <c r="D44" s="38">
        <v>0</v>
      </c>
      <c r="E44" s="38">
        <v>0</v>
      </c>
      <c r="F44" s="38">
        <v>10</v>
      </c>
      <c r="G44" s="22">
        <v>0</v>
      </c>
      <c r="H44" s="38">
        <v>10</v>
      </c>
      <c r="I44" s="38">
        <v>12.5</v>
      </c>
      <c r="J44" s="38">
        <v>0</v>
      </c>
      <c r="K44" s="38">
        <v>5</v>
      </c>
      <c r="L44" s="38"/>
      <c r="M44" s="38">
        <v>10</v>
      </c>
      <c r="N44" s="38">
        <v>2.5</v>
      </c>
      <c r="O44" s="38">
        <v>0</v>
      </c>
      <c r="P44" s="38"/>
      <c r="Q44" s="38"/>
      <c r="R44" s="21">
        <f t="shared" si="0"/>
        <v>50</v>
      </c>
    </row>
    <row r="45" spans="1:42" x14ac:dyDescent="0.3">
      <c r="A45" s="35">
        <v>39</v>
      </c>
      <c r="B45" s="37" t="s">
        <v>488</v>
      </c>
      <c r="C45" s="25">
        <v>41325</v>
      </c>
      <c r="D45" s="22">
        <v>0</v>
      </c>
      <c r="E45" s="22">
        <v>0</v>
      </c>
      <c r="F45" s="22">
        <v>0</v>
      </c>
      <c r="G45" s="22">
        <v>0</v>
      </c>
      <c r="H45" s="22">
        <v>5</v>
      </c>
      <c r="I45" s="22">
        <v>0</v>
      </c>
      <c r="J45" s="22">
        <v>20</v>
      </c>
      <c r="K45" s="22">
        <v>20</v>
      </c>
      <c r="L45" s="38"/>
      <c r="M45" s="38">
        <v>0</v>
      </c>
      <c r="N45" s="38">
        <v>0</v>
      </c>
      <c r="O45" s="38">
        <v>0</v>
      </c>
      <c r="P45" s="38"/>
      <c r="Q45" s="38"/>
      <c r="R45" s="21">
        <f t="shared" si="0"/>
        <v>45</v>
      </c>
    </row>
    <row r="46" spans="1:42" x14ac:dyDescent="0.3">
      <c r="A46" s="35">
        <v>39</v>
      </c>
      <c r="B46" s="39" t="s">
        <v>541</v>
      </c>
      <c r="C46" s="25" t="s">
        <v>568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10</v>
      </c>
      <c r="K46" s="22">
        <v>10</v>
      </c>
      <c r="L46" s="38"/>
      <c r="M46" s="38">
        <v>20</v>
      </c>
      <c r="N46" s="38">
        <v>5</v>
      </c>
      <c r="O46" s="38">
        <v>0</v>
      </c>
      <c r="P46" s="38"/>
      <c r="Q46" s="38"/>
      <c r="R46" s="21">
        <f t="shared" si="0"/>
        <v>45</v>
      </c>
    </row>
    <row r="47" spans="1:42" x14ac:dyDescent="0.3">
      <c r="A47" s="35">
        <v>41</v>
      </c>
      <c r="B47" s="39" t="s">
        <v>543</v>
      </c>
      <c r="C47" s="25" t="s">
        <v>569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20</v>
      </c>
      <c r="K47" s="38">
        <v>10</v>
      </c>
      <c r="L47" s="38"/>
      <c r="M47" s="38">
        <v>0</v>
      </c>
      <c r="N47" s="38">
        <v>0</v>
      </c>
      <c r="O47" s="38">
        <v>12.5</v>
      </c>
      <c r="P47" s="38"/>
      <c r="Q47" s="38"/>
      <c r="R47" s="21">
        <f t="shared" si="0"/>
        <v>42.5</v>
      </c>
    </row>
    <row r="48" spans="1:42" x14ac:dyDescent="0.3">
      <c r="A48" s="35">
        <v>41</v>
      </c>
      <c r="B48" s="39" t="s">
        <v>95</v>
      </c>
      <c r="C48" s="25" t="s">
        <v>299</v>
      </c>
      <c r="D48" s="38">
        <v>0</v>
      </c>
      <c r="E48" s="38">
        <v>0</v>
      </c>
      <c r="F48" s="38">
        <v>20</v>
      </c>
      <c r="G48" s="38">
        <v>12.5</v>
      </c>
      <c r="H48" s="38">
        <v>0</v>
      </c>
      <c r="I48" s="38">
        <v>0</v>
      </c>
      <c r="J48" s="38">
        <v>0</v>
      </c>
      <c r="K48" s="22">
        <v>0</v>
      </c>
      <c r="L48" s="38"/>
      <c r="M48" s="38">
        <v>0</v>
      </c>
      <c r="N48" s="38">
        <v>10</v>
      </c>
      <c r="O48" s="38">
        <v>0</v>
      </c>
      <c r="P48" s="38"/>
      <c r="Q48" s="38"/>
      <c r="R48" s="21">
        <f t="shared" si="0"/>
        <v>42.5</v>
      </c>
    </row>
    <row r="49" spans="1:18" x14ac:dyDescent="0.3">
      <c r="A49" s="35">
        <v>43</v>
      </c>
      <c r="B49" s="39" t="s">
        <v>489</v>
      </c>
      <c r="C49" s="25" t="s">
        <v>570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7.5</v>
      </c>
      <c r="J49" s="38">
        <v>20</v>
      </c>
      <c r="K49" s="22">
        <v>0</v>
      </c>
      <c r="L49" s="38"/>
      <c r="M49" s="38">
        <v>0</v>
      </c>
      <c r="N49" s="38">
        <v>0</v>
      </c>
      <c r="O49" s="38">
        <v>12.5</v>
      </c>
      <c r="P49" s="38"/>
      <c r="Q49" s="38"/>
      <c r="R49" s="21">
        <f t="shared" si="0"/>
        <v>40</v>
      </c>
    </row>
    <row r="50" spans="1:18" x14ac:dyDescent="0.3">
      <c r="A50" s="35">
        <v>44</v>
      </c>
      <c r="B50" s="39" t="s">
        <v>562</v>
      </c>
      <c r="C50" s="25">
        <v>41377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20</v>
      </c>
      <c r="L50" s="38"/>
      <c r="M50" s="38">
        <v>0</v>
      </c>
      <c r="N50" s="38">
        <v>5</v>
      </c>
      <c r="O50" s="38">
        <v>12.5</v>
      </c>
      <c r="P50" s="38"/>
      <c r="Q50" s="38"/>
      <c r="R50" s="21">
        <f t="shared" si="0"/>
        <v>37.5</v>
      </c>
    </row>
    <row r="51" spans="1:18" x14ac:dyDescent="0.3">
      <c r="A51" s="35">
        <v>45</v>
      </c>
      <c r="B51" s="39" t="s">
        <v>484</v>
      </c>
      <c r="C51" s="25">
        <v>41963</v>
      </c>
      <c r="D51" s="38">
        <v>0</v>
      </c>
      <c r="E51" s="38">
        <v>0</v>
      </c>
      <c r="F51" s="38">
        <v>0</v>
      </c>
      <c r="G51" s="38">
        <v>0</v>
      </c>
      <c r="H51" s="38">
        <v>10</v>
      </c>
      <c r="I51" s="38">
        <v>0</v>
      </c>
      <c r="J51" s="38">
        <v>20</v>
      </c>
      <c r="K51" s="22">
        <v>0</v>
      </c>
      <c r="L51" s="38"/>
      <c r="M51" s="38">
        <v>0</v>
      </c>
      <c r="N51" s="38">
        <v>2.5</v>
      </c>
      <c r="O51" s="38">
        <v>0</v>
      </c>
      <c r="P51" s="38"/>
      <c r="Q51" s="38"/>
      <c r="R51" s="21">
        <f t="shared" si="0"/>
        <v>32.5</v>
      </c>
    </row>
    <row r="52" spans="1:18" x14ac:dyDescent="0.3">
      <c r="A52" s="35">
        <v>46</v>
      </c>
      <c r="B52" s="39" t="s">
        <v>487</v>
      </c>
      <c r="C52" s="25">
        <v>41398</v>
      </c>
      <c r="D52" s="38">
        <v>0</v>
      </c>
      <c r="E52" s="38">
        <v>0</v>
      </c>
      <c r="F52" s="38">
        <v>0</v>
      </c>
      <c r="G52" s="38">
        <v>0</v>
      </c>
      <c r="H52" s="38">
        <v>5</v>
      </c>
      <c r="I52" s="38">
        <v>7.5</v>
      </c>
      <c r="J52" s="38">
        <v>5</v>
      </c>
      <c r="K52" s="22">
        <v>0</v>
      </c>
      <c r="L52" s="38"/>
      <c r="M52" s="38">
        <v>0</v>
      </c>
      <c r="N52" s="38">
        <v>0</v>
      </c>
      <c r="O52" s="38">
        <v>12.5</v>
      </c>
      <c r="P52" s="38"/>
      <c r="Q52" s="38"/>
      <c r="R52" s="21">
        <f t="shared" si="0"/>
        <v>30</v>
      </c>
    </row>
    <row r="53" spans="1:18" x14ac:dyDescent="0.3">
      <c r="A53" s="35">
        <v>46</v>
      </c>
      <c r="B53" s="39" t="s">
        <v>100</v>
      </c>
      <c r="C53" s="25">
        <v>42832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22">
        <v>0</v>
      </c>
      <c r="L53" s="38"/>
      <c r="M53" s="38"/>
      <c r="N53" s="38">
        <v>30</v>
      </c>
      <c r="O53" s="38">
        <v>0</v>
      </c>
      <c r="P53" s="38"/>
      <c r="Q53" s="38"/>
      <c r="R53" s="21">
        <f t="shared" si="0"/>
        <v>30</v>
      </c>
    </row>
    <row r="54" spans="1:18" x14ac:dyDescent="0.3">
      <c r="A54" s="35">
        <v>46</v>
      </c>
      <c r="B54" s="39" t="s">
        <v>105</v>
      </c>
      <c r="C54" s="25" t="s">
        <v>275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10</v>
      </c>
      <c r="K54" s="38">
        <v>10</v>
      </c>
      <c r="L54" s="38"/>
      <c r="M54" s="38">
        <v>10</v>
      </c>
      <c r="N54" s="38">
        <v>0</v>
      </c>
      <c r="O54" s="38">
        <v>0</v>
      </c>
      <c r="P54" s="38"/>
      <c r="Q54" s="38"/>
      <c r="R54" s="21">
        <f t="shared" si="0"/>
        <v>30</v>
      </c>
    </row>
    <row r="55" spans="1:18" x14ac:dyDescent="0.3">
      <c r="A55" s="35">
        <v>46</v>
      </c>
      <c r="B55" s="39" t="s">
        <v>486</v>
      </c>
      <c r="C55" s="25">
        <v>41507</v>
      </c>
      <c r="D55" s="38">
        <v>0</v>
      </c>
      <c r="E55" s="38">
        <v>0</v>
      </c>
      <c r="F55" s="38">
        <v>0</v>
      </c>
      <c r="G55" s="38">
        <v>0</v>
      </c>
      <c r="H55" s="38">
        <v>5</v>
      </c>
      <c r="I55" s="38">
        <v>0</v>
      </c>
      <c r="J55" s="38">
        <v>10</v>
      </c>
      <c r="K55" s="22">
        <v>0</v>
      </c>
      <c r="L55" s="38"/>
      <c r="M55" s="38">
        <v>10</v>
      </c>
      <c r="N55" s="38">
        <v>5</v>
      </c>
      <c r="O55" s="38">
        <v>0</v>
      </c>
      <c r="P55" s="38"/>
      <c r="Q55" s="38"/>
      <c r="R55" s="21">
        <f t="shared" si="0"/>
        <v>30</v>
      </c>
    </row>
    <row r="56" spans="1:18" x14ac:dyDescent="0.3">
      <c r="A56" s="35">
        <v>46</v>
      </c>
      <c r="B56" s="39" t="s">
        <v>563</v>
      </c>
      <c r="C56" s="25" t="s">
        <v>280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10</v>
      </c>
      <c r="L56" s="38"/>
      <c r="M56" s="38">
        <v>20</v>
      </c>
      <c r="N56" s="38">
        <v>0</v>
      </c>
      <c r="O56" s="38">
        <v>0</v>
      </c>
      <c r="P56" s="38"/>
      <c r="Q56" s="38"/>
      <c r="R56" s="21">
        <f t="shared" si="0"/>
        <v>30</v>
      </c>
    </row>
    <row r="57" spans="1:18" x14ac:dyDescent="0.3">
      <c r="A57" s="35">
        <v>51</v>
      </c>
      <c r="B57" s="39" t="s">
        <v>542</v>
      </c>
      <c r="C57" s="25" t="s">
        <v>567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10</v>
      </c>
      <c r="K57" s="38">
        <v>10</v>
      </c>
      <c r="L57" s="38"/>
      <c r="M57" s="38">
        <v>0</v>
      </c>
      <c r="N57" s="38">
        <v>2.5</v>
      </c>
      <c r="O57" s="38">
        <v>0</v>
      </c>
      <c r="P57" s="38"/>
      <c r="Q57" s="38"/>
      <c r="R57" s="21">
        <f t="shared" si="0"/>
        <v>22.5</v>
      </c>
    </row>
    <row r="58" spans="1:18" x14ac:dyDescent="0.3">
      <c r="A58" s="35">
        <v>52</v>
      </c>
      <c r="B58" s="39" t="s">
        <v>485</v>
      </c>
      <c r="C58" s="25">
        <v>41629</v>
      </c>
      <c r="D58" s="38">
        <v>0</v>
      </c>
      <c r="E58" s="38">
        <v>0</v>
      </c>
      <c r="F58" s="38">
        <v>0</v>
      </c>
      <c r="G58" s="38">
        <v>0</v>
      </c>
      <c r="H58" s="38">
        <v>10</v>
      </c>
      <c r="I58" s="38">
        <v>0</v>
      </c>
      <c r="J58" s="38">
        <v>0</v>
      </c>
      <c r="K58" s="38">
        <v>10</v>
      </c>
      <c r="L58" s="38"/>
      <c r="M58" s="38">
        <v>0</v>
      </c>
      <c r="N58" s="38">
        <v>0</v>
      </c>
      <c r="O58" s="38">
        <v>0</v>
      </c>
      <c r="P58" s="38"/>
      <c r="Q58" s="38"/>
      <c r="R58" s="21">
        <f t="shared" si="0"/>
        <v>20</v>
      </c>
    </row>
    <row r="59" spans="1:18" x14ac:dyDescent="0.3">
      <c r="A59" s="35">
        <v>53</v>
      </c>
      <c r="B59" s="39" t="s">
        <v>667</v>
      </c>
      <c r="C59" s="59"/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22">
        <v>0</v>
      </c>
      <c r="L59" s="38"/>
      <c r="M59" s="38"/>
      <c r="N59" s="38"/>
      <c r="O59" s="38">
        <v>12.5</v>
      </c>
      <c r="P59" s="38"/>
      <c r="Q59" s="38"/>
      <c r="R59" s="21">
        <f t="shared" si="0"/>
        <v>12.5</v>
      </c>
    </row>
    <row r="60" spans="1:18" x14ac:dyDescent="0.3">
      <c r="A60" s="35">
        <v>54</v>
      </c>
      <c r="B60" s="39" t="s">
        <v>630</v>
      </c>
      <c r="C60" s="59">
        <v>41278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22">
        <v>0</v>
      </c>
      <c r="L60" s="38"/>
      <c r="M60" s="38">
        <v>0</v>
      </c>
      <c r="N60" s="38">
        <v>2.5</v>
      </c>
      <c r="O60" s="38">
        <v>7.5</v>
      </c>
      <c r="P60" s="38"/>
      <c r="Q60" s="38"/>
      <c r="R60" s="21">
        <f t="shared" si="0"/>
        <v>10</v>
      </c>
    </row>
    <row r="61" spans="1:18" x14ac:dyDescent="0.3">
      <c r="A61" s="35">
        <v>54</v>
      </c>
      <c r="B61" s="39" t="s">
        <v>483</v>
      </c>
      <c r="C61" s="59">
        <v>41410</v>
      </c>
      <c r="D61" s="38">
        <v>0</v>
      </c>
      <c r="E61" s="38">
        <v>0</v>
      </c>
      <c r="F61" s="38">
        <v>0</v>
      </c>
      <c r="G61" s="38">
        <v>0</v>
      </c>
      <c r="H61" s="38">
        <v>10</v>
      </c>
      <c r="I61" s="38">
        <v>0</v>
      </c>
      <c r="J61" s="38">
        <v>0</v>
      </c>
      <c r="K61" s="22">
        <v>0</v>
      </c>
      <c r="L61" s="38"/>
      <c r="M61" s="38">
        <v>0</v>
      </c>
      <c r="N61" s="38">
        <v>0</v>
      </c>
      <c r="O61" s="38">
        <v>0</v>
      </c>
      <c r="P61" s="38"/>
      <c r="Q61" s="38"/>
      <c r="R61" s="21">
        <f t="shared" si="0"/>
        <v>10</v>
      </c>
    </row>
    <row r="62" spans="1:18" x14ac:dyDescent="0.3">
      <c r="A62" s="35">
        <v>54</v>
      </c>
      <c r="B62" s="39" t="s">
        <v>564</v>
      </c>
      <c r="C62" s="59" t="s">
        <v>572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10</v>
      </c>
      <c r="L62" s="38"/>
      <c r="M62" s="38">
        <v>0</v>
      </c>
      <c r="N62" s="38">
        <v>0</v>
      </c>
      <c r="O62" s="38">
        <v>0</v>
      </c>
      <c r="P62" s="38"/>
      <c r="Q62" s="38"/>
      <c r="R62" s="21">
        <f t="shared" si="0"/>
        <v>10</v>
      </c>
    </row>
    <row r="63" spans="1:18" x14ac:dyDescent="0.3">
      <c r="A63" s="35">
        <v>54</v>
      </c>
      <c r="B63" s="39" t="s">
        <v>92</v>
      </c>
      <c r="C63" s="59">
        <v>42117</v>
      </c>
      <c r="D63" s="38">
        <v>0</v>
      </c>
      <c r="E63" s="38">
        <v>0</v>
      </c>
      <c r="F63" s="38">
        <v>0</v>
      </c>
      <c r="G63" s="38">
        <v>0</v>
      </c>
      <c r="H63" s="38">
        <v>10</v>
      </c>
      <c r="I63" s="38">
        <v>0</v>
      </c>
      <c r="J63" s="38">
        <v>0</v>
      </c>
      <c r="K63" s="22">
        <v>0</v>
      </c>
      <c r="L63" s="38"/>
      <c r="M63" s="38">
        <v>0</v>
      </c>
      <c r="N63" s="38">
        <v>0</v>
      </c>
      <c r="O63" s="38">
        <v>0</v>
      </c>
      <c r="P63" s="38"/>
      <c r="Q63" s="38"/>
      <c r="R63" s="21">
        <f t="shared" si="0"/>
        <v>10</v>
      </c>
    </row>
    <row r="64" spans="1:18" x14ac:dyDescent="0.3">
      <c r="A64" s="35">
        <v>54</v>
      </c>
      <c r="B64" s="39" t="s">
        <v>626</v>
      </c>
      <c r="C64" s="25">
        <v>42312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22">
        <v>0</v>
      </c>
      <c r="L64" s="38"/>
      <c r="M64" s="38">
        <v>0</v>
      </c>
      <c r="N64" s="38">
        <v>10</v>
      </c>
      <c r="O64" s="38">
        <v>0</v>
      </c>
      <c r="P64" s="38"/>
      <c r="Q64" s="38"/>
      <c r="R64" s="21">
        <f t="shared" si="0"/>
        <v>10</v>
      </c>
    </row>
    <row r="65" spans="1:18" x14ac:dyDescent="0.3">
      <c r="A65" s="35">
        <v>59</v>
      </c>
      <c r="B65" s="39" t="s">
        <v>668</v>
      </c>
      <c r="C65" s="59"/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22">
        <v>0</v>
      </c>
      <c r="L65" s="38"/>
      <c r="M65" s="38"/>
      <c r="N65" s="38"/>
      <c r="O65" s="38">
        <v>7.5</v>
      </c>
      <c r="P65" s="38"/>
      <c r="Q65" s="38"/>
      <c r="R65" s="21">
        <f t="shared" si="0"/>
        <v>7.5</v>
      </c>
    </row>
    <row r="66" spans="1:18" x14ac:dyDescent="0.3">
      <c r="A66" s="35">
        <v>60</v>
      </c>
      <c r="B66" s="39" t="s">
        <v>627</v>
      </c>
      <c r="C66" s="59">
        <v>41859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22">
        <v>0</v>
      </c>
      <c r="L66" s="38"/>
      <c r="M66" s="38">
        <v>0</v>
      </c>
      <c r="N66" s="38">
        <v>5</v>
      </c>
      <c r="O66" s="38">
        <v>0</v>
      </c>
      <c r="P66" s="38"/>
      <c r="Q66" s="38"/>
      <c r="R66" s="21">
        <f t="shared" si="0"/>
        <v>5</v>
      </c>
    </row>
    <row r="67" spans="1:18" x14ac:dyDescent="0.3">
      <c r="A67" s="35">
        <v>60</v>
      </c>
      <c r="B67" s="39" t="s">
        <v>104</v>
      </c>
      <c r="C67" s="59">
        <v>42169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22">
        <v>0</v>
      </c>
      <c r="L67" s="38"/>
      <c r="M67" s="38">
        <v>0</v>
      </c>
      <c r="N67" s="38">
        <v>5</v>
      </c>
      <c r="O67" s="38">
        <v>0</v>
      </c>
      <c r="P67" s="38"/>
      <c r="Q67" s="38"/>
      <c r="R67" s="21">
        <f t="shared" si="0"/>
        <v>5</v>
      </c>
    </row>
    <row r="68" spans="1:18" x14ac:dyDescent="0.3">
      <c r="A68" s="35">
        <v>60</v>
      </c>
      <c r="B68" s="39" t="s">
        <v>629</v>
      </c>
      <c r="C68" s="59">
        <v>41739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22">
        <v>0</v>
      </c>
      <c r="L68" s="38"/>
      <c r="M68" s="38">
        <v>0</v>
      </c>
      <c r="N68" s="38">
        <v>5</v>
      </c>
      <c r="O68" s="38">
        <v>0</v>
      </c>
      <c r="P68" s="38"/>
      <c r="Q68" s="38"/>
      <c r="R68" s="21">
        <f t="shared" si="0"/>
        <v>5</v>
      </c>
    </row>
    <row r="69" spans="1:18" x14ac:dyDescent="0.3">
      <c r="A69" s="35">
        <v>60</v>
      </c>
      <c r="B69" s="39" t="s">
        <v>540</v>
      </c>
      <c r="C69" s="59" t="s">
        <v>566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5</v>
      </c>
      <c r="K69" s="22">
        <v>0</v>
      </c>
      <c r="L69" s="38"/>
      <c r="M69" s="38">
        <v>0</v>
      </c>
      <c r="N69" s="38">
        <v>0</v>
      </c>
      <c r="O69" s="38">
        <v>0</v>
      </c>
      <c r="P69" s="38"/>
      <c r="Q69" s="38"/>
      <c r="R69" s="21">
        <f t="shared" si="0"/>
        <v>5</v>
      </c>
    </row>
    <row r="70" spans="1:18" x14ac:dyDescent="0.3">
      <c r="A70" s="35">
        <v>60</v>
      </c>
      <c r="B70" s="39" t="s">
        <v>628</v>
      </c>
      <c r="C70" s="59">
        <v>41681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22">
        <v>0</v>
      </c>
      <c r="L70" s="38"/>
      <c r="M70" s="38">
        <v>0</v>
      </c>
      <c r="N70" s="38">
        <v>5</v>
      </c>
      <c r="O70" s="38">
        <v>0</v>
      </c>
      <c r="P70" s="38"/>
      <c r="Q70" s="38"/>
      <c r="R70" s="21">
        <f t="shared" si="0"/>
        <v>5</v>
      </c>
    </row>
    <row r="71" spans="1:18" x14ac:dyDescent="0.3">
      <c r="A71" s="35"/>
      <c r="B71" s="39"/>
      <c r="C71" s="5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21">
        <f t="shared" si="0"/>
        <v>0</v>
      </c>
    </row>
  </sheetData>
  <autoFilter ref="A6:R6" xr:uid="{00000000-0009-0000-0000-000001000000}">
    <sortState xmlns:xlrd2="http://schemas.microsoft.com/office/spreadsheetml/2017/richdata2" ref="A7:R71">
      <sortCondition descending="1" ref="R6"/>
    </sortState>
  </autoFilter>
  <sortState xmlns:xlrd2="http://schemas.microsoft.com/office/spreadsheetml/2017/richdata2" ref="A8:R61">
    <sortCondition descending="1" ref="R8:R61"/>
  </sortState>
  <mergeCells count="9">
    <mergeCell ref="A1:R1"/>
    <mergeCell ref="A2:R2"/>
    <mergeCell ref="A3:R3"/>
    <mergeCell ref="A4:R4"/>
    <mergeCell ref="A5:C5"/>
    <mergeCell ref="D5:E5"/>
    <mergeCell ref="F5:G5"/>
    <mergeCell ref="H5:I5"/>
    <mergeCell ref="K5:L5"/>
  </mergeCells>
  <conditionalFormatting sqref="B1:B1048576">
    <cfRule type="duplicateValues" dxfId="49" priority="8"/>
  </conditionalFormatting>
  <conditionalFormatting sqref="R1:R6 R72:R1048576">
    <cfRule type="duplicateValues" dxfId="48" priority="2"/>
    <cfRule type="duplicateValues" dxfId="47" priority="3"/>
    <cfRule type="duplicateValues" dxfId="46" priority="4"/>
  </conditionalFormatting>
  <conditionalFormatting sqref="R7">
    <cfRule type="duplicateValues" dxfId="45" priority="1"/>
  </conditionalFormatting>
  <conditionalFormatting sqref="R72:R1048576 R1:R6">
    <cfRule type="duplicateValues" dxfId="44" priority="5"/>
    <cfRule type="duplicateValues" dxfId="43" priority="7"/>
  </conditionalFormatting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AM107"/>
  <sheetViews>
    <sheetView view="pageBreakPreview" topLeftCell="A2" zoomScale="48" zoomScaleNormal="75" zoomScaleSheetLayoutView="100" workbookViewId="0">
      <pane xSplit="2" ySplit="4" topLeftCell="C6" activePane="bottomRight" state="frozen"/>
      <selection activeCell="AP6" sqref="D1:AP1048576"/>
      <selection pane="topRight" activeCell="AP6" sqref="D1:AP1048576"/>
      <selection pane="bottomLeft" activeCell="AP6" sqref="D1:AP1048576"/>
      <selection pane="bottomRight" activeCell="AL6" sqref="AA1:AL1048576"/>
    </sheetView>
  </sheetViews>
  <sheetFormatPr baseColWidth="10" defaultColWidth="17.44140625" defaultRowHeight="18" x14ac:dyDescent="0.3"/>
  <cols>
    <col min="1" max="1" width="27" style="52" bestFit="1" customWidth="1"/>
    <col min="2" max="2" width="48.77734375" style="28" bestFit="1" customWidth="1"/>
    <col min="3" max="3" width="42.21875" style="41" bestFit="1" customWidth="1"/>
    <col min="4" max="4" width="28.77734375" style="23" hidden="1" customWidth="1"/>
    <col min="5" max="5" width="23.77734375" style="23" hidden="1" customWidth="1"/>
    <col min="6" max="6" width="28.77734375" style="23" hidden="1" customWidth="1"/>
    <col min="7" max="7" width="23.77734375" style="23" hidden="1" customWidth="1"/>
    <col min="8" max="8" width="28.77734375" style="23" hidden="1" customWidth="1"/>
    <col min="9" max="9" width="23.77734375" style="23" hidden="1" customWidth="1"/>
    <col min="10" max="10" width="28.77734375" style="23" hidden="1" customWidth="1"/>
    <col min="11" max="13" width="28.77734375" style="29" hidden="1" customWidth="1"/>
    <col min="14" max="14" width="25.77734375" style="29" hidden="1" customWidth="1"/>
    <col min="15" max="15" width="23.77734375" style="29" hidden="1" customWidth="1"/>
    <col min="16" max="16" width="28.77734375" style="29" hidden="1" customWidth="1"/>
    <col min="17" max="17" width="33.88671875" style="29" hidden="1" customWidth="1"/>
    <col min="18" max="18" width="23.77734375" style="29" hidden="1" customWidth="1"/>
    <col min="19" max="19" width="28.77734375" style="29" hidden="1" customWidth="1"/>
    <col min="20" max="20" width="23.77734375" style="29" hidden="1" customWidth="1"/>
    <col min="21" max="21" width="28.77734375" style="29" hidden="1" customWidth="1"/>
    <col min="22" max="22" width="36.44140625" style="29" hidden="1" customWidth="1"/>
    <col min="23" max="23" width="29.5546875" style="29" hidden="1" customWidth="1"/>
    <col min="24" max="24" width="31.33203125" style="29" hidden="1" customWidth="1"/>
    <col min="25" max="25" width="23.77734375" style="29" hidden="1" customWidth="1"/>
    <col min="26" max="27" width="28.77734375" style="29" hidden="1" customWidth="1"/>
    <col min="28" max="29" width="23.77734375" style="29" hidden="1" customWidth="1"/>
    <col min="30" max="31" width="28.77734375" style="29" hidden="1" customWidth="1"/>
    <col min="32" max="32" width="23.77734375" style="29" hidden="1" customWidth="1"/>
    <col min="33" max="33" width="28.77734375" style="29" hidden="1" customWidth="1"/>
    <col min="34" max="34" width="23.77734375" style="29" hidden="1" customWidth="1"/>
    <col min="35" max="35" width="21" style="29" hidden="1" customWidth="1"/>
    <col min="36" max="36" width="24.44140625" style="29" hidden="1" customWidth="1"/>
    <col min="37" max="37" width="28.77734375" style="29" hidden="1" customWidth="1"/>
    <col min="38" max="38" width="16.33203125" style="29" hidden="1" customWidth="1"/>
    <col min="39" max="39" width="25.77734375" style="29" bestFit="1" customWidth="1"/>
    <col min="40" max="42" width="0" style="23" hidden="1" customWidth="1"/>
    <col min="43" max="43" width="17.44140625" style="23" customWidth="1"/>
    <col min="44" max="16384" width="17.44140625" style="23"/>
  </cols>
  <sheetData>
    <row r="1" spans="1:39" s="42" customFormat="1" ht="25.8" x14ac:dyDescent="0.3">
      <c r="A1" s="79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/>
    </row>
    <row r="2" spans="1:39" s="42" customFormat="1" ht="25.8" x14ac:dyDescent="0.3">
      <c r="A2" s="82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4"/>
    </row>
    <row r="3" spans="1:39" s="42" customFormat="1" ht="25.8" x14ac:dyDescent="0.3">
      <c r="A3" s="85">
        <f ca="1">TODAY()</f>
        <v>46006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7"/>
    </row>
    <row r="4" spans="1:39" s="42" customFormat="1" ht="26.4" thickBot="1" x14ac:dyDescent="0.35">
      <c r="A4" s="88" t="s">
        <v>263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90"/>
    </row>
    <row r="5" spans="1:39" s="7" customFormat="1" ht="72.599999999999994" thickBot="1" x14ac:dyDescent="0.35">
      <c r="A5" s="91" t="s">
        <v>5</v>
      </c>
      <c r="B5" s="92"/>
      <c r="C5" s="93"/>
      <c r="D5" s="77" t="s">
        <v>12</v>
      </c>
      <c r="E5" s="78"/>
      <c r="F5" s="77" t="s">
        <v>13</v>
      </c>
      <c r="G5" s="78"/>
      <c r="H5" s="77" t="s">
        <v>14</v>
      </c>
      <c r="I5" s="94"/>
      <c r="J5" s="40" t="s">
        <v>15</v>
      </c>
      <c r="K5" s="40" t="s">
        <v>16</v>
      </c>
      <c r="L5" s="40" t="s">
        <v>17</v>
      </c>
      <c r="M5" s="40" t="s">
        <v>18</v>
      </c>
      <c r="N5" s="40" t="s">
        <v>19</v>
      </c>
      <c r="O5" s="97" t="s">
        <v>331</v>
      </c>
      <c r="P5" s="98"/>
      <c r="Q5" s="4" t="s">
        <v>462</v>
      </c>
      <c r="R5" s="95" t="s">
        <v>463</v>
      </c>
      <c r="S5" s="96"/>
      <c r="T5" s="95" t="s">
        <v>464</v>
      </c>
      <c r="U5" s="96"/>
      <c r="V5" s="5" t="s">
        <v>467</v>
      </c>
      <c r="W5" s="4" t="s">
        <v>519</v>
      </c>
      <c r="X5" s="4" t="s">
        <v>532</v>
      </c>
      <c r="Y5" s="95" t="s">
        <v>553</v>
      </c>
      <c r="Z5" s="96"/>
      <c r="AA5" s="95" t="s">
        <v>552</v>
      </c>
      <c r="AB5" s="96"/>
      <c r="AC5" s="95" t="s">
        <v>588</v>
      </c>
      <c r="AD5" s="96"/>
      <c r="AE5" s="95" t="s">
        <v>622</v>
      </c>
      <c r="AF5" s="96"/>
      <c r="AG5" s="95" t="s">
        <v>666</v>
      </c>
      <c r="AH5" s="96"/>
      <c r="AI5" s="95" t="s">
        <v>685</v>
      </c>
      <c r="AJ5" s="96"/>
      <c r="AK5" s="99" t="s">
        <v>686</v>
      </c>
      <c r="AL5" s="100"/>
      <c r="AM5" s="6" t="s">
        <v>4</v>
      </c>
    </row>
    <row r="6" spans="1:39" s="7" customFormat="1" ht="18.600000000000001" thickBot="1" x14ac:dyDescent="0.35">
      <c r="A6" s="43" t="s">
        <v>6</v>
      </c>
      <c r="B6" s="44" t="s">
        <v>1</v>
      </c>
      <c r="C6" s="45" t="s">
        <v>0</v>
      </c>
      <c r="D6" s="54" t="s">
        <v>2</v>
      </c>
      <c r="E6" s="54" t="s">
        <v>3</v>
      </c>
      <c r="F6" s="54" t="s">
        <v>2</v>
      </c>
      <c r="G6" s="54" t="s">
        <v>3</v>
      </c>
      <c r="H6" s="54" t="s">
        <v>2</v>
      </c>
      <c r="I6" s="54" t="s">
        <v>3</v>
      </c>
      <c r="J6" s="54" t="s">
        <v>2</v>
      </c>
      <c r="K6" s="54" t="s">
        <v>2</v>
      </c>
      <c r="L6" s="54" t="s">
        <v>2</v>
      </c>
      <c r="M6" s="55" t="s">
        <v>2</v>
      </c>
      <c r="N6" s="56" t="s">
        <v>3</v>
      </c>
      <c r="O6" s="15" t="s">
        <v>3</v>
      </c>
      <c r="P6" s="15" t="s">
        <v>2</v>
      </c>
      <c r="Q6" s="15" t="s">
        <v>2</v>
      </c>
      <c r="R6" s="15" t="s">
        <v>3</v>
      </c>
      <c r="S6" s="15" t="s">
        <v>2</v>
      </c>
      <c r="T6" s="15" t="s">
        <v>3</v>
      </c>
      <c r="U6" s="15" t="s">
        <v>2</v>
      </c>
      <c r="V6" s="15"/>
      <c r="W6" s="16" t="s">
        <v>3</v>
      </c>
      <c r="X6" s="16" t="s">
        <v>2</v>
      </c>
      <c r="Y6" s="16" t="s">
        <v>3</v>
      </c>
      <c r="Z6" s="16" t="s">
        <v>2</v>
      </c>
      <c r="AA6" s="16" t="s">
        <v>2</v>
      </c>
      <c r="AB6" s="16" t="s">
        <v>3</v>
      </c>
      <c r="AC6" s="16" t="s">
        <v>3</v>
      </c>
      <c r="AD6" s="16" t="s">
        <v>2</v>
      </c>
      <c r="AE6" s="34" t="s">
        <v>2</v>
      </c>
      <c r="AF6" s="34" t="s">
        <v>3</v>
      </c>
      <c r="AG6" s="16" t="s">
        <v>2</v>
      </c>
      <c r="AH6" s="16" t="s">
        <v>3</v>
      </c>
      <c r="AI6" s="74" t="s">
        <v>684</v>
      </c>
      <c r="AJ6" s="74" t="s">
        <v>683</v>
      </c>
      <c r="AK6" s="74" t="s">
        <v>2</v>
      </c>
      <c r="AL6" s="74" t="s">
        <v>81</v>
      </c>
      <c r="AM6" s="57" t="s">
        <v>333</v>
      </c>
    </row>
    <row r="7" spans="1:39" x14ac:dyDescent="0.3">
      <c r="A7" s="58">
        <v>1</v>
      </c>
      <c r="B7" s="37" t="s">
        <v>107</v>
      </c>
      <c r="C7" s="25">
        <v>41154</v>
      </c>
      <c r="D7" s="22">
        <v>250</v>
      </c>
      <c r="E7" s="22">
        <v>45</v>
      </c>
      <c r="F7" s="22">
        <v>250</v>
      </c>
      <c r="G7" s="22">
        <v>0</v>
      </c>
      <c r="H7" s="22">
        <v>70</v>
      </c>
      <c r="I7" s="22">
        <v>45</v>
      </c>
      <c r="J7" s="22">
        <v>250</v>
      </c>
      <c r="K7" s="22">
        <v>180</v>
      </c>
      <c r="L7" s="22">
        <v>250</v>
      </c>
      <c r="M7" s="22">
        <v>270</v>
      </c>
      <c r="N7" s="22">
        <v>62.5</v>
      </c>
      <c r="O7" s="22">
        <v>18.75</v>
      </c>
      <c r="P7" s="22">
        <v>15</v>
      </c>
      <c r="Q7" s="22"/>
      <c r="R7" s="22">
        <v>6.25</v>
      </c>
      <c r="S7" s="22">
        <v>15</v>
      </c>
      <c r="T7" s="22"/>
      <c r="U7" s="22"/>
      <c r="V7" s="22">
        <v>40</v>
      </c>
      <c r="W7" s="22"/>
      <c r="X7" s="22">
        <v>50</v>
      </c>
      <c r="Y7" s="22"/>
      <c r="Z7" s="22"/>
      <c r="AA7" s="22">
        <v>100</v>
      </c>
      <c r="AB7" s="22">
        <v>40</v>
      </c>
      <c r="AC7" s="22"/>
      <c r="AD7" s="22"/>
      <c r="AE7" s="21">
        <v>75</v>
      </c>
      <c r="AF7" s="21">
        <v>135</v>
      </c>
      <c r="AG7" s="21">
        <v>180</v>
      </c>
      <c r="AH7" s="21">
        <v>67.5</v>
      </c>
      <c r="AI7" s="21">
        <v>11.25</v>
      </c>
      <c r="AJ7" s="21">
        <v>100</v>
      </c>
      <c r="AK7" s="21"/>
      <c r="AL7" s="21"/>
      <c r="AM7" s="38">
        <f>+SUM(D7:AL7)</f>
        <v>2526.25</v>
      </c>
    </row>
    <row r="8" spans="1:39" x14ac:dyDescent="0.3">
      <c r="A8" s="58">
        <v>2</v>
      </c>
      <c r="B8" s="37" t="s">
        <v>108</v>
      </c>
      <c r="C8" s="25">
        <v>40983</v>
      </c>
      <c r="D8" s="22">
        <v>180</v>
      </c>
      <c r="E8" s="22">
        <v>45</v>
      </c>
      <c r="F8" s="22">
        <v>50</v>
      </c>
      <c r="G8" s="22">
        <v>0</v>
      </c>
      <c r="H8" s="22">
        <v>180</v>
      </c>
      <c r="I8" s="22">
        <v>45</v>
      </c>
      <c r="J8" s="22">
        <v>70</v>
      </c>
      <c r="K8" s="22">
        <v>70</v>
      </c>
      <c r="L8" s="22">
        <v>120</v>
      </c>
      <c r="M8" s="22">
        <v>120</v>
      </c>
      <c r="N8" s="22">
        <v>62.5</v>
      </c>
      <c r="O8" s="22">
        <v>18.75</v>
      </c>
      <c r="P8" s="22">
        <v>30</v>
      </c>
      <c r="Q8" s="22"/>
      <c r="R8" s="22">
        <v>6.25</v>
      </c>
      <c r="S8" s="22">
        <v>15</v>
      </c>
      <c r="T8" s="22"/>
      <c r="U8" s="22"/>
      <c r="V8" s="22">
        <v>40</v>
      </c>
      <c r="W8" s="22">
        <v>30</v>
      </c>
      <c r="X8" s="22">
        <v>50</v>
      </c>
      <c r="Y8" s="22"/>
      <c r="Z8" s="22"/>
      <c r="AA8" s="22">
        <v>100</v>
      </c>
      <c r="AB8" s="22">
        <v>40</v>
      </c>
      <c r="AC8" s="22"/>
      <c r="AD8" s="22"/>
      <c r="AE8" s="21">
        <v>270</v>
      </c>
      <c r="AF8" s="21">
        <v>135</v>
      </c>
      <c r="AG8" s="21">
        <v>0</v>
      </c>
      <c r="AH8" s="21">
        <v>67.5</v>
      </c>
      <c r="AI8" s="21">
        <v>11.25</v>
      </c>
      <c r="AJ8" s="21">
        <v>20</v>
      </c>
      <c r="AK8" s="21"/>
      <c r="AL8" s="21"/>
      <c r="AM8" s="38">
        <f t="shared" ref="AM8:AM71" si="0">+SUM(D8:AL8)</f>
        <v>1776.25</v>
      </c>
    </row>
    <row r="9" spans="1:39" x14ac:dyDescent="0.3">
      <c r="A9" s="58">
        <v>3</v>
      </c>
      <c r="B9" s="37" t="s">
        <v>109</v>
      </c>
      <c r="C9" s="25">
        <v>40774</v>
      </c>
      <c r="D9" s="22">
        <v>120</v>
      </c>
      <c r="E9" s="22">
        <v>62.5</v>
      </c>
      <c r="F9" s="22">
        <v>80</v>
      </c>
      <c r="G9" s="22">
        <v>30</v>
      </c>
      <c r="H9" s="22">
        <v>250</v>
      </c>
      <c r="I9" s="22">
        <v>30</v>
      </c>
      <c r="J9" s="22">
        <v>80</v>
      </c>
      <c r="K9" s="22">
        <v>250</v>
      </c>
      <c r="L9" s="22">
        <v>0</v>
      </c>
      <c r="M9" s="22">
        <v>180</v>
      </c>
      <c r="N9" s="22">
        <v>30</v>
      </c>
      <c r="O9" s="22">
        <v>11.25</v>
      </c>
      <c r="P9" s="22">
        <v>60</v>
      </c>
      <c r="Q9" s="22"/>
      <c r="R9" s="22"/>
      <c r="S9" s="22"/>
      <c r="T9" s="22"/>
      <c r="U9" s="22"/>
      <c r="V9" s="22"/>
      <c r="W9" s="22"/>
      <c r="X9" s="22">
        <v>50</v>
      </c>
      <c r="Y9" s="22"/>
      <c r="Z9" s="22"/>
      <c r="AA9" s="22">
        <v>100</v>
      </c>
      <c r="AB9" s="22">
        <v>60</v>
      </c>
      <c r="AC9" s="22"/>
      <c r="AD9" s="22"/>
      <c r="AE9" s="21">
        <v>0</v>
      </c>
      <c r="AF9" s="21">
        <v>60</v>
      </c>
      <c r="AG9" s="21">
        <v>75</v>
      </c>
      <c r="AH9" s="21">
        <v>45</v>
      </c>
      <c r="AI9" s="21">
        <v>18.75</v>
      </c>
      <c r="AJ9" s="21">
        <v>20</v>
      </c>
      <c r="AK9" s="21"/>
      <c r="AL9" s="21"/>
      <c r="AM9" s="38">
        <f t="shared" si="0"/>
        <v>1612.5</v>
      </c>
    </row>
    <row r="10" spans="1:39" x14ac:dyDescent="0.3">
      <c r="A10" s="58">
        <v>4</v>
      </c>
      <c r="B10" s="37" t="s">
        <v>112</v>
      </c>
      <c r="C10" s="25">
        <v>40645</v>
      </c>
      <c r="D10" s="22">
        <v>70</v>
      </c>
      <c r="E10" s="22">
        <v>62.5</v>
      </c>
      <c r="F10" s="22">
        <v>120</v>
      </c>
      <c r="G10" s="22">
        <v>30</v>
      </c>
      <c r="H10" s="22">
        <v>50</v>
      </c>
      <c r="I10" s="22">
        <v>30</v>
      </c>
      <c r="J10" s="22">
        <v>180</v>
      </c>
      <c r="K10" s="22">
        <v>80</v>
      </c>
      <c r="L10" s="22">
        <v>70</v>
      </c>
      <c r="M10" s="22">
        <v>375</v>
      </c>
      <c r="N10" s="22">
        <v>30</v>
      </c>
      <c r="O10" s="22">
        <v>11.25</v>
      </c>
      <c r="P10" s="22">
        <v>15</v>
      </c>
      <c r="Q10" s="22">
        <v>50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1">
        <v>45</v>
      </c>
      <c r="AF10" s="21">
        <v>60</v>
      </c>
      <c r="AG10" s="21">
        <v>120</v>
      </c>
      <c r="AH10" s="21">
        <v>45</v>
      </c>
      <c r="AI10" s="21">
        <v>18.75</v>
      </c>
      <c r="AJ10" s="21">
        <v>10</v>
      </c>
      <c r="AK10" s="21">
        <v>50</v>
      </c>
      <c r="AL10" s="21"/>
      <c r="AM10" s="38">
        <f t="shared" si="0"/>
        <v>1522.5</v>
      </c>
    </row>
    <row r="11" spans="1:39" x14ac:dyDescent="0.3">
      <c r="A11" s="58">
        <v>5</v>
      </c>
      <c r="B11" s="37" t="s">
        <v>110</v>
      </c>
      <c r="C11" s="25">
        <v>41314</v>
      </c>
      <c r="D11" s="22">
        <v>110</v>
      </c>
      <c r="E11" s="22">
        <v>30</v>
      </c>
      <c r="F11" s="22">
        <v>110</v>
      </c>
      <c r="G11" s="22">
        <v>62.5</v>
      </c>
      <c r="H11" s="22">
        <v>110</v>
      </c>
      <c r="I11" s="22">
        <v>62.5</v>
      </c>
      <c r="J11" s="22">
        <v>110</v>
      </c>
      <c r="K11" s="22">
        <v>120</v>
      </c>
      <c r="L11" s="22">
        <v>180</v>
      </c>
      <c r="M11" s="22">
        <v>90</v>
      </c>
      <c r="N11" s="22">
        <v>45</v>
      </c>
      <c r="O11" s="22">
        <v>6.25</v>
      </c>
      <c r="P11" s="22">
        <v>15</v>
      </c>
      <c r="Q11" s="22"/>
      <c r="R11" s="22"/>
      <c r="S11" s="22"/>
      <c r="T11" s="22"/>
      <c r="U11" s="22"/>
      <c r="V11" s="22">
        <v>40</v>
      </c>
      <c r="W11" s="22"/>
      <c r="X11" s="22"/>
      <c r="Y11" s="22"/>
      <c r="Z11" s="22"/>
      <c r="AA11" s="22"/>
      <c r="AB11" s="22"/>
      <c r="AC11" s="22"/>
      <c r="AD11" s="22"/>
      <c r="AE11" s="21"/>
      <c r="AF11" s="21"/>
      <c r="AG11" s="21"/>
      <c r="AH11" s="21"/>
      <c r="AI11" s="21"/>
      <c r="AJ11" s="21"/>
      <c r="AK11" s="21"/>
      <c r="AL11" s="21"/>
      <c r="AM11" s="38">
        <f t="shared" si="0"/>
        <v>1091.25</v>
      </c>
    </row>
    <row r="12" spans="1:39" x14ac:dyDescent="0.3">
      <c r="A12" s="58">
        <v>6</v>
      </c>
      <c r="B12" s="37" t="s">
        <v>111</v>
      </c>
      <c r="C12" s="25">
        <v>41044</v>
      </c>
      <c r="D12" s="22">
        <v>80</v>
      </c>
      <c r="E12" s="22">
        <v>30</v>
      </c>
      <c r="F12" s="22">
        <v>180</v>
      </c>
      <c r="G12" s="22">
        <v>62.5</v>
      </c>
      <c r="H12" s="22">
        <v>120</v>
      </c>
      <c r="I12" s="22">
        <v>62.5</v>
      </c>
      <c r="J12" s="22">
        <v>60</v>
      </c>
      <c r="K12" s="22">
        <v>50</v>
      </c>
      <c r="L12" s="22">
        <v>40</v>
      </c>
      <c r="M12" s="22">
        <v>180</v>
      </c>
      <c r="N12" s="22">
        <v>45</v>
      </c>
      <c r="O12" s="22">
        <v>6.25</v>
      </c>
      <c r="P12" s="22">
        <v>30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>
        <v>2</v>
      </c>
      <c r="AB12" s="22">
        <v>10</v>
      </c>
      <c r="AC12" s="22"/>
      <c r="AD12" s="22"/>
      <c r="AE12" s="21"/>
      <c r="AF12" s="21"/>
      <c r="AG12" s="21"/>
      <c r="AH12" s="21"/>
      <c r="AI12" s="21"/>
      <c r="AJ12" s="21"/>
      <c r="AK12" s="21"/>
      <c r="AL12" s="21"/>
      <c r="AM12" s="38">
        <f t="shared" si="0"/>
        <v>958.25</v>
      </c>
    </row>
    <row r="13" spans="1:39" x14ac:dyDescent="0.3">
      <c r="A13" s="58">
        <v>7</v>
      </c>
      <c r="B13" s="37" t="s">
        <v>118</v>
      </c>
      <c r="C13" s="25">
        <v>40718</v>
      </c>
      <c r="D13" s="22">
        <v>40</v>
      </c>
      <c r="E13" s="22">
        <v>12.5</v>
      </c>
      <c r="F13" s="22">
        <v>40</v>
      </c>
      <c r="G13" s="22">
        <v>30</v>
      </c>
      <c r="H13" s="22">
        <v>80</v>
      </c>
      <c r="I13" s="22">
        <v>12.5</v>
      </c>
      <c r="J13" s="22">
        <v>40</v>
      </c>
      <c r="K13" s="22">
        <v>60</v>
      </c>
      <c r="L13" s="22">
        <v>40</v>
      </c>
      <c r="M13" s="22">
        <v>120</v>
      </c>
      <c r="N13" s="22">
        <v>0</v>
      </c>
      <c r="O13" s="22">
        <v>3</v>
      </c>
      <c r="P13" s="22">
        <v>15</v>
      </c>
      <c r="Q13" s="22"/>
      <c r="R13" s="22"/>
      <c r="S13" s="22"/>
      <c r="T13" s="22">
        <v>6.75</v>
      </c>
      <c r="U13" s="22">
        <v>10</v>
      </c>
      <c r="V13" s="22"/>
      <c r="W13" s="22"/>
      <c r="X13" s="22"/>
      <c r="Y13" s="22">
        <v>6.75</v>
      </c>
      <c r="Z13" s="22">
        <v>20</v>
      </c>
      <c r="AA13" s="22"/>
      <c r="AB13" s="22"/>
      <c r="AC13" s="22">
        <v>6.75</v>
      </c>
      <c r="AD13" s="22">
        <v>18</v>
      </c>
      <c r="AE13" s="21"/>
      <c r="AF13" s="21"/>
      <c r="AG13" s="21"/>
      <c r="AH13" s="21"/>
      <c r="AI13" s="21">
        <v>3.75</v>
      </c>
      <c r="AJ13" s="21">
        <v>10</v>
      </c>
      <c r="AK13" s="21"/>
      <c r="AL13" s="21"/>
      <c r="AM13" s="38">
        <f t="shared" si="0"/>
        <v>575</v>
      </c>
    </row>
    <row r="14" spans="1:39" x14ac:dyDescent="0.3">
      <c r="A14" s="58">
        <v>8</v>
      </c>
      <c r="B14" s="37" t="s">
        <v>113</v>
      </c>
      <c r="C14" s="25">
        <v>41027</v>
      </c>
      <c r="D14" s="22">
        <v>60</v>
      </c>
      <c r="E14" s="22">
        <v>30</v>
      </c>
      <c r="F14" s="22">
        <v>60</v>
      </c>
      <c r="G14" s="22">
        <v>45</v>
      </c>
      <c r="H14" s="22">
        <v>40</v>
      </c>
      <c r="I14" s="22">
        <v>30</v>
      </c>
      <c r="J14" s="22">
        <v>50</v>
      </c>
      <c r="K14" s="22">
        <v>110</v>
      </c>
      <c r="L14" s="22">
        <v>80</v>
      </c>
      <c r="M14" s="22">
        <v>0</v>
      </c>
      <c r="N14" s="22">
        <v>0</v>
      </c>
      <c r="O14" s="22">
        <v>3</v>
      </c>
      <c r="P14" s="22">
        <v>0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1"/>
      <c r="AF14" s="21"/>
      <c r="AG14" s="21"/>
      <c r="AH14" s="21"/>
      <c r="AI14" s="21">
        <v>3.75</v>
      </c>
      <c r="AJ14" s="21">
        <v>10</v>
      </c>
      <c r="AK14" s="21"/>
      <c r="AL14" s="21"/>
      <c r="AM14" s="38">
        <f t="shared" si="0"/>
        <v>521.75</v>
      </c>
    </row>
    <row r="15" spans="1:39" x14ac:dyDescent="0.3">
      <c r="A15" s="58">
        <v>9</v>
      </c>
      <c r="B15" s="37" t="s">
        <v>435</v>
      </c>
      <c r="C15" s="25">
        <v>41173</v>
      </c>
      <c r="D15" s="22">
        <v>30</v>
      </c>
      <c r="E15" s="22">
        <v>0</v>
      </c>
      <c r="F15" s="22">
        <v>40</v>
      </c>
      <c r="G15" s="22">
        <v>7.5</v>
      </c>
      <c r="H15" s="22">
        <v>40</v>
      </c>
      <c r="I15" s="22">
        <v>20</v>
      </c>
      <c r="J15" s="22">
        <v>120</v>
      </c>
      <c r="K15" s="22">
        <v>40</v>
      </c>
      <c r="L15" s="22">
        <v>60</v>
      </c>
      <c r="M15" s="22">
        <v>30</v>
      </c>
      <c r="N15" s="22">
        <v>20</v>
      </c>
      <c r="O15" s="22">
        <v>3</v>
      </c>
      <c r="P15" s="22">
        <v>15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/>
      <c r="AF15" s="20"/>
      <c r="AG15" s="20"/>
      <c r="AH15" s="20"/>
      <c r="AI15" s="21">
        <v>6.75</v>
      </c>
      <c r="AJ15" s="21">
        <v>10</v>
      </c>
      <c r="AK15" s="21"/>
      <c r="AL15" s="21"/>
      <c r="AM15" s="38">
        <f t="shared" si="0"/>
        <v>442.25</v>
      </c>
    </row>
    <row r="16" spans="1:39" x14ac:dyDescent="0.3">
      <c r="A16" s="58">
        <v>10</v>
      </c>
      <c r="B16" s="37" t="s">
        <v>124</v>
      </c>
      <c r="C16" s="25">
        <v>40856</v>
      </c>
      <c r="D16" s="22">
        <v>20</v>
      </c>
      <c r="E16" s="22">
        <v>20</v>
      </c>
      <c r="F16" s="22">
        <v>40</v>
      </c>
      <c r="G16" s="22">
        <v>20</v>
      </c>
      <c r="H16" s="22">
        <v>30</v>
      </c>
      <c r="I16" s="22">
        <v>0</v>
      </c>
      <c r="J16" s="22">
        <v>40</v>
      </c>
      <c r="K16" s="22">
        <v>40</v>
      </c>
      <c r="L16" s="22">
        <v>110</v>
      </c>
      <c r="M16" s="22">
        <v>60</v>
      </c>
      <c r="N16" s="22">
        <v>30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1"/>
      <c r="AF16" s="21"/>
      <c r="AG16" s="21"/>
      <c r="AH16" s="21"/>
      <c r="AI16" s="21">
        <v>6.75</v>
      </c>
      <c r="AJ16" s="21">
        <v>10</v>
      </c>
      <c r="AK16" s="21"/>
      <c r="AL16" s="21"/>
      <c r="AM16" s="38">
        <f t="shared" si="0"/>
        <v>426.75</v>
      </c>
    </row>
    <row r="17" spans="1:39" x14ac:dyDescent="0.3">
      <c r="A17" s="58">
        <v>11</v>
      </c>
      <c r="B17" s="37" t="s">
        <v>116</v>
      </c>
      <c r="C17" s="25">
        <v>41317</v>
      </c>
      <c r="D17" s="22">
        <v>40</v>
      </c>
      <c r="E17" s="22">
        <v>30</v>
      </c>
      <c r="F17" s="22">
        <v>70</v>
      </c>
      <c r="G17" s="22">
        <v>45</v>
      </c>
      <c r="H17" s="22">
        <v>60</v>
      </c>
      <c r="I17" s="22">
        <v>30</v>
      </c>
      <c r="J17" s="22">
        <v>0</v>
      </c>
      <c r="K17" s="22">
        <v>0</v>
      </c>
      <c r="L17" s="22">
        <v>50</v>
      </c>
      <c r="M17" s="22">
        <v>0</v>
      </c>
      <c r="N17" s="22">
        <v>0</v>
      </c>
      <c r="O17" s="22">
        <v>3</v>
      </c>
      <c r="P17" s="22">
        <v>0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1"/>
      <c r="AF17" s="21"/>
      <c r="AG17" s="21"/>
      <c r="AH17" s="21"/>
      <c r="AI17" s="21"/>
      <c r="AJ17" s="21"/>
      <c r="AK17" s="21"/>
      <c r="AL17" s="21"/>
      <c r="AM17" s="38">
        <f t="shared" si="0"/>
        <v>328</v>
      </c>
    </row>
    <row r="18" spans="1:39" x14ac:dyDescent="0.3">
      <c r="A18" s="58">
        <v>12</v>
      </c>
      <c r="B18" s="37" t="s">
        <v>134</v>
      </c>
      <c r="C18" s="25">
        <v>41540</v>
      </c>
      <c r="D18" s="22">
        <v>10</v>
      </c>
      <c r="E18" s="22">
        <v>20</v>
      </c>
      <c r="F18" s="22">
        <v>30</v>
      </c>
      <c r="G18" s="22">
        <v>12.5</v>
      </c>
      <c r="H18" s="22">
        <v>40</v>
      </c>
      <c r="I18" s="22">
        <v>12.5</v>
      </c>
      <c r="J18" s="22">
        <v>30</v>
      </c>
      <c r="K18" s="22">
        <v>40</v>
      </c>
      <c r="L18" s="22">
        <v>40</v>
      </c>
      <c r="M18" s="22">
        <v>30</v>
      </c>
      <c r="N18" s="22">
        <v>12.5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1"/>
      <c r="AF18" s="21"/>
      <c r="AG18" s="21"/>
      <c r="AH18" s="21"/>
      <c r="AI18" s="21">
        <v>3.75</v>
      </c>
      <c r="AJ18" s="21">
        <v>20</v>
      </c>
      <c r="AK18" s="21"/>
      <c r="AL18" s="21"/>
      <c r="AM18" s="38">
        <f t="shared" si="0"/>
        <v>301.25</v>
      </c>
    </row>
    <row r="19" spans="1:39" x14ac:dyDescent="0.3">
      <c r="A19" s="58">
        <v>13</v>
      </c>
      <c r="B19" s="37" t="s">
        <v>114</v>
      </c>
      <c r="C19" s="25">
        <v>40545</v>
      </c>
      <c r="D19" s="22">
        <v>50</v>
      </c>
      <c r="E19" s="22">
        <v>0</v>
      </c>
      <c r="F19" s="22">
        <v>10</v>
      </c>
      <c r="G19" s="22">
        <v>20</v>
      </c>
      <c r="H19" s="22">
        <v>30</v>
      </c>
      <c r="I19" s="22">
        <v>12.5</v>
      </c>
      <c r="J19" s="22">
        <v>30</v>
      </c>
      <c r="K19" s="22">
        <v>30</v>
      </c>
      <c r="L19" s="22">
        <v>20</v>
      </c>
      <c r="M19" s="22">
        <v>50</v>
      </c>
      <c r="N19" s="22">
        <v>0</v>
      </c>
      <c r="O19" s="22">
        <v>3</v>
      </c>
      <c r="P19" s="22">
        <v>15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/>
      <c r="AF19" s="20"/>
      <c r="AG19" s="20"/>
      <c r="AH19" s="20"/>
      <c r="AI19" s="21">
        <v>1.75</v>
      </c>
      <c r="AJ19" s="21">
        <v>20</v>
      </c>
      <c r="AK19" s="21"/>
      <c r="AL19" s="21"/>
      <c r="AM19" s="38">
        <f t="shared" si="0"/>
        <v>292.25</v>
      </c>
    </row>
    <row r="20" spans="1:39" x14ac:dyDescent="0.3">
      <c r="A20" s="58">
        <v>14</v>
      </c>
      <c r="B20" s="37" t="s">
        <v>117</v>
      </c>
      <c r="C20" s="25">
        <v>41237</v>
      </c>
      <c r="D20" s="22">
        <v>40</v>
      </c>
      <c r="E20" s="22">
        <v>20</v>
      </c>
      <c r="F20" s="22">
        <v>20</v>
      </c>
      <c r="G20" s="22">
        <v>12.5</v>
      </c>
      <c r="H20" s="22">
        <v>10</v>
      </c>
      <c r="I20" s="22">
        <v>12.5</v>
      </c>
      <c r="J20" s="22">
        <v>20</v>
      </c>
      <c r="K20" s="22">
        <v>30</v>
      </c>
      <c r="L20" s="22">
        <v>30</v>
      </c>
      <c r="M20" s="22">
        <v>10</v>
      </c>
      <c r="N20" s="22">
        <v>12.5</v>
      </c>
      <c r="O20" s="22">
        <v>3</v>
      </c>
      <c r="P20" s="22">
        <v>0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0"/>
      <c r="AF20" s="20"/>
      <c r="AG20" s="20"/>
      <c r="AH20" s="20"/>
      <c r="AI20" s="21">
        <v>3.75</v>
      </c>
      <c r="AJ20" s="21">
        <v>10</v>
      </c>
      <c r="AK20" s="21"/>
      <c r="AL20" s="21"/>
      <c r="AM20" s="38">
        <f t="shared" si="0"/>
        <v>234.25</v>
      </c>
    </row>
    <row r="21" spans="1:39" x14ac:dyDescent="0.3">
      <c r="A21" s="58">
        <v>15</v>
      </c>
      <c r="B21" s="37" t="s">
        <v>126</v>
      </c>
      <c r="C21" s="25">
        <v>40718</v>
      </c>
      <c r="D21" s="22">
        <v>20</v>
      </c>
      <c r="E21" s="22">
        <v>12.5</v>
      </c>
      <c r="F21" s="22">
        <v>10</v>
      </c>
      <c r="G21" s="22">
        <v>20</v>
      </c>
      <c r="H21" s="22">
        <v>30</v>
      </c>
      <c r="I21" s="22">
        <v>12.5</v>
      </c>
      <c r="J21" s="22">
        <v>20</v>
      </c>
      <c r="K21" s="22">
        <v>40</v>
      </c>
      <c r="L21" s="22">
        <v>30</v>
      </c>
      <c r="M21" s="22">
        <v>20</v>
      </c>
      <c r="N21" s="22">
        <v>12.5</v>
      </c>
      <c r="O21" s="22">
        <v>3</v>
      </c>
      <c r="P21" s="22">
        <v>0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1"/>
      <c r="AF21" s="21"/>
      <c r="AG21" s="21"/>
      <c r="AH21" s="21"/>
      <c r="AI21" s="21">
        <v>1.75</v>
      </c>
      <c r="AJ21" s="21">
        <v>0</v>
      </c>
      <c r="AK21" s="21"/>
      <c r="AL21" s="21"/>
      <c r="AM21" s="38">
        <f t="shared" si="0"/>
        <v>232.25</v>
      </c>
    </row>
    <row r="22" spans="1:39" x14ac:dyDescent="0.3">
      <c r="A22" s="58">
        <v>16</v>
      </c>
      <c r="B22" s="37" t="s">
        <v>115</v>
      </c>
      <c r="C22" s="25">
        <v>41582</v>
      </c>
      <c r="D22" s="22">
        <v>40</v>
      </c>
      <c r="E22" s="22">
        <v>12.5</v>
      </c>
      <c r="F22" s="22">
        <v>30</v>
      </c>
      <c r="G22" s="22">
        <v>12.5</v>
      </c>
      <c r="H22" s="22">
        <v>20</v>
      </c>
      <c r="I22" s="22">
        <v>20</v>
      </c>
      <c r="J22" s="22">
        <v>30</v>
      </c>
      <c r="K22" s="22">
        <v>10</v>
      </c>
      <c r="L22" s="22">
        <v>0</v>
      </c>
      <c r="M22" s="22">
        <v>20</v>
      </c>
      <c r="N22" s="22">
        <v>20</v>
      </c>
      <c r="O22" s="22">
        <v>3</v>
      </c>
      <c r="P22" s="22">
        <v>0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1"/>
      <c r="AF22" s="21"/>
      <c r="AG22" s="21"/>
      <c r="AH22" s="21"/>
      <c r="AI22" s="21"/>
      <c r="AJ22" s="21"/>
      <c r="AK22" s="21"/>
      <c r="AL22" s="21"/>
      <c r="AM22" s="38">
        <f t="shared" si="0"/>
        <v>218</v>
      </c>
    </row>
    <row r="23" spans="1:39" x14ac:dyDescent="0.3">
      <c r="A23" s="58">
        <v>17</v>
      </c>
      <c r="B23" s="37" t="s">
        <v>128</v>
      </c>
      <c r="C23" s="25">
        <v>41655</v>
      </c>
      <c r="D23" s="22">
        <v>20</v>
      </c>
      <c r="E23" s="22">
        <v>20</v>
      </c>
      <c r="F23" s="22">
        <v>20</v>
      </c>
      <c r="G23" s="22">
        <v>20</v>
      </c>
      <c r="H23" s="22">
        <v>40</v>
      </c>
      <c r="I23" s="22">
        <v>20</v>
      </c>
      <c r="J23" s="22">
        <v>40</v>
      </c>
      <c r="K23" s="22">
        <v>30</v>
      </c>
      <c r="L23" s="22">
        <v>0</v>
      </c>
      <c r="M23" s="22">
        <v>0</v>
      </c>
      <c r="N23" s="22">
        <v>7.5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1"/>
      <c r="AJ23" s="21"/>
      <c r="AK23" s="21"/>
      <c r="AL23" s="21"/>
      <c r="AM23" s="38">
        <f t="shared" si="0"/>
        <v>217.5</v>
      </c>
    </row>
    <row r="24" spans="1:39" x14ac:dyDescent="0.3">
      <c r="A24" s="58">
        <v>18</v>
      </c>
      <c r="B24" s="37" t="s">
        <v>130</v>
      </c>
      <c r="C24" s="25">
        <v>41351</v>
      </c>
      <c r="D24" s="22">
        <v>20</v>
      </c>
      <c r="E24" s="22">
        <v>20</v>
      </c>
      <c r="F24" s="22">
        <v>20</v>
      </c>
      <c r="G24" s="22">
        <v>20</v>
      </c>
      <c r="H24" s="22">
        <v>10</v>
      </c>
      <c r="I24" s="22">
        <v>20</v>
      </c>
      <c r="J24" s="22">
        <v>30</v>
      </c>
      <c r="K24" s="22">
        <v>20</v>
      </c>
      <c r="L24" s="22">
        <v>30</v>
      </c>
      <c r="M24" s="22">
        <v>0</v>
      </c>
      <c r="N24" s="22">
        <v>7.5</v>
      </c>
      <c r="O24" s="22">
        <v>3</v>
      </c>
      <c r="P24" s="22">
        <v>0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1">
        <v>3.75</v>
      </c>
      <c r="AJ24" s="21">
        <v>0</v>
      </c>
      <c r="AK24" s="21"/>
      <c r="AL24" s="21"/>
      <c r="AM24" s="38">
        <f t="shared" si="0"/>
        <v>204.25</v>
      </c>
    </row>
    <row r="25" spans="1:39" x14ac:dyDescent="0.3">
      <c r="A25" s="58">
        <v>19</v>
      </c>
      <c r="B25" s="37" t="s">
        <v>121</v>
      </c>
      <c r="C25" s="25">
        <v>41258</v>
      </c>
      <c r="D25" s="22">
        <v>30</v>
      </c>
      <c r="E25" s="22">
        <v>12.5</v>
      </c>
      <c r="F25" s="22">
        <v>20</v>
      </c>
      <c r="G25" s="22">
        <v>12.5</v>
      </c>
      <c r="H25" s="22">
        <v>10</v>
      </c>
      <c r="I25" s="22">
        <v>20</v>
      </c>
      <c r="J25" s="22">
        <v>10</v>
      </c>
      <c r="K25" s="22">
        <v>20</v>
      </c>
      <c r="L25" s="22">
        <v>30</v>
      </c>
      <c r="M25" s="22">
        <v>10</v>
      </c>
      <c r="N25" s="22">
        <v>20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1">
        <v>1.75</v>
      </c>
      <c r="AJ25" s="21">
        <v>0</v>
      </c>
      <c r="AK25" s="21"/>
      <c r="AL25" s="21"/>
      <c r="AM25" s="38">
        <f t="shared" si="0"/>
        <v>196.75</v>
      </c>
    </row>
    <row r="26" spans="1:39" x14ac:dyDescent="0.3">
      <c r="A26" s="58">
        <v>20</v>
      </c>
      <c r="B26" s="37" t="s">
        <v>119</v>
      </c>
      <c r="C26" s="25">
        <v>40925</v>
      </c>
      <c r="D26" s="22">
        <v>30</v>
      </c>
      <c r="E26" s="22">
        <v>12.5</v>
      </c>
      <c r="F26" s="22">
        <v>30</v>
      </c>
      <c r="G26" s="22">
        <v>20</v>
      </c>
      <c r="H26" s="22">
        <v>20</v>
      </c>
      <c r="I26" s="22">
        <v>0</v>
      </c>
      <c r="J26" s="22">
        <v>20</v>
      </c>
      <c r="K26" s="22">
        <v>20</v>
      </c>
      <c r="L26" s="22">
        <v>0</v>
      </c>
      <c r="M26" s="22">
        <v>20</v>
      </c>
      <c r="N26" s="22">
        <v>12.5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38"/>
      <c r="AF26" s="38"/>
      <c r="AG26" s="38"/>
      <c r="AH26" s="38"/>
      <c r="AI26" s="21">
        <v>3.75</v>
      </c>
      <c r="AJ26" s="21">
        <v>0</v>
      </c>
      <c r="AK26" s="21"/>
      <c r="AL26" s="21"/>
      <c r="AM26" s="38">
        <f t="shared" si="0"/>
        <v>188.75</v>
      </c>
    </row>
    <row r="27" spans="1:39" x14ac:dyDescent="0.3">
      <c r="A27" s="58">
        <v>21</v>
      </c>
      <c r="B27" s="37" t="s">
        <v>448</v>
      </c>
      <c r="C27" s="25">
        <v>40619</v>
      </c>
      <c r="D27" s="22">
        <v>0</v>
      </c>
      <c r="E27" s="22">
        <v>0</v>
      </c>
      <c r="F27" s="22">
        <v>20</v>
      </c>
      <c r="G27" s="22">
        <v>0</v>
      </c>
      <c r="H27" s="22">
        <v>30</v>
      </c>
      <c r="I27" s="22">
        <v>0</v>
      </c>
      <c r="J27" s="22">
        <v>40</v>
      </c>
      <c r="K27" s="22">
        <v>20</v>
      </c>
      <c r="L27" s="22">
        <v>20</v>
      </c>
      <c r="M27" s="22">
        <v>10</v>
      </c>
      <c r="N27" s="22">
        <v>30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38"/>
      <c r="AF27" s="38"/>
      <c r="AG27" s="38"/>
      <c r="AH27" s="38"/>
      <c r="AI27" s="21">
        <v>0</v>
      </c>
      <c r="AJ27" s="21">
        <v>2.5</v>
      </c>
      <c r="AK27" s="21"/>
      <c r="AL27" s="21"/>
      <c r="AM27" s="38">
        <f t="shared" si="0"/>
        <v>172.5</v>
      </c>
    </row>
    <row r="28" spans="1:39" x14ac:dyDescent="0.3">
      <c r="A28" s="58">
        <v>22</v>
      </c>
      <c r="B28" s="37" t="s">
        <v>125</v>
      </c>
      <c r="C28" s="25">
        <v>40945</v>
      </c>
      <c r="D28" s="22">
        <v>20</v>
      </c>
      <c r="E28" s="22">
        <v>20</v>
      </c>
      <c r="F28" s="22">
        <v>30</v>
      </c>
      <c r="G28" s="22">
        <v>12.5</v>
      </c>
      <c r="H28" s="22">
        <v>20</v>
      </c>
      <c r="I28" s="22">
        <v>12.5</v>
      </c>
      <c r="J28" s="22">
        <v>0</v>
      </c>
      <c r="K28" s="22">
        <v>0</v>
      </c>
      <c r="L28" s="22">
        <v>0</v>
      </c>
      <c r="M28" s="22">
        <v>20</v>
      </c>
      <c r="N28" s="22">
        <v>20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38"/>
      <c r="AF28" s="38"/>
      <c r="AG28" s="38"/>
      <c r="AH28" s="38"/>
      <c r="AI28" s="21">
        <v>3.75</v>
      </c>
      <c r="AJ28" s="21">
        <v>0</v>
      </c>
      <c r="AK28" s="21"/>
      <c r="AL28" s="21"/>
      <c r="AM28" s="38">
        <f t="shared" si="0"/>
        <v>158.75</v>
      </c>
    </row>
    <row r="29" spans="1:39" x14ac:dyDescent="0.3">
      <c r="A29" s="58">
        <v>23</v>
      </c>
      <c r="B29" s="37" t="s">
        <v>436</v>
      </c>
      <c r="C29" s="25">
        <v>41240</v>
      </c>
      <c r="D29" s="22">
        <v>0</v>
      </c>
      <c r="E29" s="22">
        <v>0</v>
      </c>
      <c r="F29" s="22">
        <v>40</v>
      </c>
      <c r="G29" s="22">
        <v>7.5</v>
      </c>
      <c r="H29" s="22">
        <v>10</v>
      </c>
      <c r="I29" s="22">
        <v>20</v>
      </c>
      <c r="J29" s="22">
        <v>10</v>
      </c>
      <c r="K29" s="22">
        <v>20</v>
      </c>
      <c r="L29" s="22">
        <v>10</v>
      </c>
      <c r="M29" s="22">
        <v>10</v>
      </c>
      <c r="N29" s="22">
        <v>20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1"/>
      <c r="AJ29" s="21"/>
      <c r="AK29" s="21"/>
      <c r="AL29" s="21"/>
      <c r="AM29" s="38">
        <f t="shared" si="0"/>
        <v>147.5</v>
      </c>
    </row>
    <row r="30" spans="1:39" x14ac:dyDescent="0.3">
      <c r="A30" s="58">
        <v>24</v>
      </c>
      <c r="B30" s="37" t="s">
        <v>148</v>
      </c>
      <c r="C30" s="25">
        <v>41599</v>
      </c>
      <c r="D30" s="22">
        <v>0</v>
      </c>
      <c r="E30" s="22">
        <v>12.5</v>
      </c>
      <c r="F30" s="22">
        <v>10</v>
      </c>
      <c r="G30" s="22">
        <v>30</v>
      </c>
      <c r="H30" s="22">
        <v>20</v>
      </c>
      <c r="I30" s="22">
        <v>12.5</v>
      </c>
      <c r="J30" s="22">
        <v>10</v>
      </c>
      <c r="K30" s="22">
        <v>10</v>
      </c>
      <c r="L30" s="22">
        <v>20</v>
      </c>
      <c r="M30" s="22">
        <v>0</v>
      </c>
      <c r="N30" s="22">
        <v>12.5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38"/>
      <c r="AF30" s="38"/>
      <c r="AG30" s="38"/>
      <c r="AH30" s="38"/>
      <c r="AI30" s="21">
        <v>1.75</v>
      </c>
      <c r="AJ30" s="21">
        <v>0</v>
      </c>
      <c r="AK30" s="21"/>
      <c r="AL30" s="21"/>
      <c r="AM30" s="38">
        <f t="shared" si="0"/>
        <v>139.25</v>
      </c>
    </row>
    <row r="31" spans="1:39" x14ac:dyDescent="0.3">
      <c r="A31" s="58">
        <v>25</v>
      </c>
      <c r="B31" s="37" t="s">
        <v>140</v>
      </c>
      <c r="C31" s="25">
        <v>40908</v>
      </c>
      <c r="D31" s="22">
        <v>10</v>
      </c>
      <c r="E31" s="22">
        <v>0</v>
      </c>
      <c r="F31" s="22">
        <v>20</v>
      </c>
      <c r="G31" s="22">
        <v>12.5</v>
      </c>
      <c r="H31" s="22">
        <v>20</v>
      </c>
      <c r="I31" s="22">
        <v>12.5</v>
      </c>
      <c r="J31" s="22">
        <v>10</v>
      </c>
      <c r="K31" s="22">
        <v>5</v>
      </c>
      <c r="L31" s="22">
        <v>10</v>
      </c>
      <c r="M31" s="22">
        <v>5</v>
      </c>
      <c r="N31" s="22">
        <v>20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38"/>
      <c r="AF31" s="38"/>
      <c r="AG31" s="38"/>
      <c r="AH31" s="38"/>
      <c r="AI31" s="21">
        <v>3.75</v>
      </c>
      <c r="AJ31" s="21">
        <v>0</v>
      </c>
      <c r="AK31" s="21"/>
      <c r="AL31" s="21"/>
      <c r="AM31" s="38">
        <f t="shared" si="0"/>
        <v>128.75</v>
      </c>
    </row>
    <row r="32" spans="1:39" x14ac:dyDescent="0.3">
      <c r="A32" s="58">
        <v>26</v>
      </c>
      <c r="B32" s="37" t="s">
        <v>122</v>
      </c>
      <c r="C32" s="25">
        <v>40869</v>
      </c>
      <c r="D32" s="22">
        <v>30</v>
      </c>
      <c r="E32" s="22">
        <v>12.5</v>
      </c>
      <c r="F32" s="22">
        <v>20</v>
      </c>
      <c r="G32" s="22">
        <v>12.5</v>
      </c>
      <c r="H32" s="22">
        <v>20</v>
      </c>
      <c r="I32" s="22">
        <v>12.5</v>
      </c>
      <c r="J32" s="22">
        <v>10</v>
      </c>
      <c r="K32" s="22">
        <v>0</v>
      </c>
      <c r="L32" s="22">
        <v>0</v>
      </c>
      <c r="M32" s="22">
        <v>0</v>
      </c>
      <c r="N32" s="22">
        <v>0</v>
      </c>
      <c r="O32" s="22">
        <v>3</v>
      </c>
      <c r="P32" s="22">
        <v>0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1"/>
      <c r="AJ32" s="21"/>
      <c r="AK32" s="21"/>
      <c r="AL32" s="21"/>
      <c r="AM32" s="38">
        <f t="shared" si="0"/>
        <v>120.5</v>
      </c>
    </row>
    <row r="33" spans="1:39" x14ac:dyDescent="0.3">
      <c r="A33" s="58">
        <v>27</v>
      </c>
      <c r="B33" s="37" t="s">
        <v>123</v>
      </c>
      <c r="C33" s="25">
        <v>41254</v>
      </c>
      <c r="D33" s="22">
        <v>20</v>
      </c>
      <c r="E33" s="22">
        <v>0</v>
      </c>
      <c r="F33" s="22">
        <v>10</v>
      </c>
      <c r="G33" s="22">
        <v>20</v>
      </c>
      <c r="H33" s="22">
        <v>10</v>
      </c>
      <c r="I33" s="22">
        <v>0</v>
      </c>
      <c r="J33" s="22">
        <v>5</v>
      </c>
      <c r="K33" s="22">
        <v>10</v>
      </c>
      <c r="L33" s="22">
        <v>20</v>
      </c>
      <c r="M33" s="22">
        <v>10</v>
      </c>
      <c r="N33" s="22">
        <v>12.5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38"/>
      <c r="AF33" s="38"/>
      <c r="AG33" s="38"/>
      <c r="AH33" s="38"/>
      <c r="AI33" s="21">
        <v>1.75</v>
      </c>
      <c r="AJ33" s="21">
        <v>0</v>
      </c>
      <c r="AK33" s="21"/>
      <c r="AL33" s="21"/>
      <c r="AM33" s="38">
        <f t="shared" si="0"/>
        <v>119.25</v>
      </c>
    </row>
    <row r="34" spans="1:39" x14ac:dyDescent="0.3">
      <c r="A34" s="58">
        <v>28</v>
      </c>
      <c r="B34" s="37" t="s">
        <v>127</v>
      </c>
      <c r="C34" s="25">
        <v>40690</v>
      </c>
      <c r="D34" s="22">
        <v>20</v>
      </c>
      <c r="E34" s="22">
        <v>12.5</v>
      </c>
      <c r="F34" s="22">
        <v>20</v>
      </c>
      <c r="G34" s="22">
        <v>0</v>
      </c>
      <c r="H34" s="22">
        <v>5</v>
      </c>
      <c r="I34" s="22">
        <v>0</v>
      </c>
      <c r="J34" s="22">
        <v>20</v>
      </c>
      <c r="K34" s="22">
        <v>10</v>
      </c>
      <c r="L34" s="22">
        <v>0</v>
      </c>
      <c r="M34" s="22">
        <v>5</v>
      </c>
      <c r="N34" s="22">
        <v>12.5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1"/>
      <c r="AJ34" s="21"/>
      <c r="AK34" s="21"/>
      <c r="AL34" s="21"/>
      <c r="AM34" s="38">
        <f t="shared" si="0"/>
        <v>105</v>
      </c>
    </row>
    <row r="35" spans="1:39" x14ac:dyDescent="0.3">
      <c r="A35" s="58">
        <v>29</v>
      </c>
      <c r="B35" s="37" t="s">
        <v>143</v>
      </c>
      <c r="C35" s="25">
        <v>40865</v>
      </c>
      <c r="D35" s="22">
        <v>10</v>
      </c>
      <c r="E35" s="22">
        <v>12.5</v>
      </c>
      <c r="F35" s="22">
        <v>10</v>
      </c>
      <c r="G35" s="22">
        <v>12.5</v>
      </c>
      <c r="H35" s="22">
        <v>10</v>
      </c>
      <c r="I35" s="22">
        <v>12.5</v>
      </c>
      <c r="J35" s="22">
        <v>5</v>
      </c>
      <c r="K35" s="22">
        <v>10</v>
      </c>
      <c r="L35" s="22">
        <v>10</v>
      </c>
      <c r="M35" s="22">
        <v>5</v>
      </c>
      <c r="N35" s="22">
        <v>0</v>
      </c>
      <c r="O35" s="22">
        <v>3</v>
      </c>
      <c r="P35" s="22">
        <v>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1"/>
      <c r="AJ35" s="21"/>
      <c r="AK35" s="21"/>
      <c r="AL35" s="21"/>
      <c r="AM35" s="38">
        <f t="shared" si="0"/>
        <v>100.5</v>
      </c>
    </row>
    <row r="36" spans="1:39" x14ac:dyDescent="0.3">
      <c r="A36" s="58">
        <v>30</v>
      </c>
      <c r="B36" s="37" t="s">
        <v>445</v>
      </c>
      <c r="C36" s="25">
        <v>40838</v>
      </c>
      <c r="D36" s="22">
        <v>0</v>
      </c>
      <c r="E36" s="22">
        <v>0</v>
      </c>
      <c r="F36" s="22">
        <v>10</v>
      </c>
      <c r="G36" s="22">
        <v>7.5</v>
      </c>
      <c r="H36" s="22">
        <v>5</v>
      </c>
      <c r="I36" s="22">
        <v>20</v>
      </c>
      <c r="J36" s="22">
        <v>20</v>
      </c>
      <c r="K36" s="22">
        <v>10</v>
      </c>
      <c r="L36" s="22">
        <v>10</v>
      </c>
      <c r="M36" s="22">
        <v>5</v>
      </c>
      <c r="N36" s="22">
        <v>7.5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1"/>
      <c r="AJ36" s="21"/>
      <c r="AK36" s="21"/>
      <c r="AL36" s="21"/>
      <c r="AM36" s="38">
        <f t="shared" si="0"/>
        <v>95</v>
      </c>
    </row>
    <row r="37" spans="1:39" x14ac:dyDescent="0.3">
      <c r="A37" s="58">
        <v>31</v>
      </c>
      <c r="B37" s="37" t="s">
        <v>146</v>
      </c>
      <c r="C37" s="25">
        <v>40756</v>
      </c>
      <c r="D37" s="22">
        <v>5</v>
      </c>
      <c r="E37" s="22">
        <v>0</v>
      </c>
      <c r="F37" s="22">
        <v>10</v>
      </c>
      <c r="G37" s="22">
        <v>0</v>
      </c>
      <c r="H37" s="22">
        <v>10</v>
      </c>
      <c r="I37" s="22">
        <v>7.5</v>
      </c>
      <c r="J37" s="22">
        <v>10</v>
      </c>
      <c r="K37" s="22">
        <v>5</v>
      </c>
      <c r="L37" s="22">
        <v>20</v>
      </c>
      <c r="M37" s="22">
        <v>5</v>
      </c>
      <c r="N37" s="22">
        <v>12.5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38"/>
      <c r="AF37" s="38"/>
      <c r="AG37" s="38"/>
      <c r="AH37" s="38"/>
      <c r="AI37" s="21"/>
      <c r="AJ37" s="21"/>
      <c r="AK37" s="21"/>
      <c r="AL37" s="21"/>
      <c r="AM37" s="38">
        <f t="shared" si="0"/>
        <v>85</v>
      </c>
    </row>
    <row r="38" spans="1:39" x14ac:dyDescent="0.3">
      <c r="A38" s="58">
        <v>32</v>
      </c>
      <c r="B38" s="37" t="s">
        <v>440</v>
      </c>
      <c r="C38" s="25">
        <v>40812</v>
      </c>
      <c r="D38" s="22">
        <v>0</v>
      </c>
      <c r="E38" s="22">
        <v>0</v>
      </c>
      <c r="F38" s="22">
        <v>5</v>
      </c>
      <c r="G38" s="22">
        <v>7.5</v>
      </c>
      <c r="H38" s="22">
        <v>5</v>
      </c>
      <c r="I38" s="22">
        <v>7.5</v>
      </c>
      <c r="J38" s="22">
        <v>10</v>
      </c>
      <c r="K38" s="22">
        <v>10</v>
      </c>
      <c r="L38" s="22">
        <v>10</v>
      </c>
      <c r="M38" s="22">
        <v>5</v>
      </c>
      <c r="N38" s="22">
        <v>20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38"/>
      <c r="AF38" s="38"/>
      <c r="AG38" s="38"/>
      <c r="AH38" s="38"/>
      <c r="AI38" s="21"/>
      <c r="AJ38" s="21"/>
      <c r="AK38" s="21"/>
      <c r="AL38" s="21"/>
      <c r="AM38" s="38">
        <f t="shared" si="0"/>
        <v>80</v>
      </c>
    </row>
    <row r="39" spans="1:39" x14ac:dyDescent="0.3">
      <c r="A39" s="58">
        <v>33</v>
      </c>
      <c r="B39" s="37" t="s">
        <v>139</v>
      </c>
      <c r="C39" s="25">
        <v>41250</v>
      </c>
      <c r="D39" s="22">
        <v>10</v>
      </c>
      <c r="E39" s="22">
        <v>0</v>
      </c>
      <c r="F39" s="22">
        <v>5</v>
      </c>
      <c r="G39" s="22">
        <v>12.5</v>
      </c>
      <c r="H39" s="22">
        <v>5</v>
      </c>
      <c r="I39" s="22">
        <v>0</v>
      </c>
      <c r="J39" s="22">
        <v>0</v>
      </c>
      <c r="K39" s="22">
        <v>10</v>
      </c>
      <c r="L39" s="22">
        <v>20</v>
      </c>
      <c r="M39" s="22">
        <v>5</v>
      </c>
      <c r="N39" s="22">
        <v>7.5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38"/>
      <c r="AF39" s="38"/>
      <c r="AG39" s="38"/>
      <c r="AH39" s="38"/>
      <c r="AI39" s="21"/>
      <c r="AJ39" s="21"/>
      <c r="AK39" s="21"/>
      <c r="AL39" s="21"/>
      <c r="AM39" s="38">
        <f t="shared" si="0"/>
        <v>75</v>
      </c>
    </row>
    <row r="40" spans="1:39" x14ac:dyDescent="0.3">
      <c r="A40" s="58">
        <v>34</v>
      </c>
      <c r="B40" s="37" t="s">
        <v>145</v>
      </c>
      <c r="C40" s="25">
        <v>41088</v>
      </c>
      <c r="D40" s="22">
        <v>5</v>
      </c>
      <c r="E40" s="22">
        <v>0</v>
      </c>
      <c r="F40" s="22">
        <v>10</v>
      </c>
      <c r="G40" s="22">
        <v>0</v>
      </c>
      <c r="H40" s="22">
        <v>5</v>
      </c>
      <c r="I40" s="22">
        <v>0</v>
      </c>
      <c r="J40" s="22">
        <v>20</v>
      </c>
      <c r="K40" s="22">
        <v>0</v>
      </c>
      <c r="L40" s="22">
        <v>20</v>
      </c>
      <c r="M40" s="22">
        <v>5</v>
      </c>
      <c r="N40" s="22">
        <v>0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1">
        <v>1.75</v>
      </c>
      <c r="AJ40" s="21">
        <v>0</v>
      </c>
      <c r="AK40" s="21"/>
      <c r="AL40" s="21"/>
      <c r="AM40" s="38">
        <f t="shared" si="0"/>
        <v>66.75</v>
      </c>
    </row>
    <row r="41" spans="1:39" x14ac:dyDescent="0.3">
      <c r="A41" s="58">
        <v>34</v>
      </c>
      <c r="B41" s="37" t="s">
        <v>142</v>
      </c>
      <c r="C41" s="25">
        <v>41250</v>
      </c>
      <c r="D41" s="22">
        <v>10</v>
      </c>
      <c r="E41" s="22">
        <v>0</v>
      </c>
      <c r="F41" s="22">
        <v>5</v>
      </c>
      <c r="G41" s="22">
        <v>7.5</v>
      </c>
      <c r="H41" s="22">
        <v>5</v>
      </c>
      <c r="I41" s="22">
        <v>12.5</v>
      </c>
      <c r="J41" s="22">
        <v>5</v>
      </c>
      <c r="K41" s="22">
        <v>10</v>
      </c>
      <c r="L41" s="22">
        <v>0</v>
      </c>
      <c r="M41" s="22">
        <v>10</v>
      </c>
      <c r="N41" s="22">
        <v>0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38"/>
      <c r="AF41" s="38"/>
      <c r="AG41" s="38"/>
      <c r="AH41" s="38"/>
      <c r="AI41" s="21">
        <v>1.75</v>
      </c>
      <c r="AJ41" s="21">
        <v>0</v>
      </c>
      <c r="AK41" s="21"/>
      <c r="AL41" s="21"/>
      <c r="AM41" s="38">
        <f t="shared" si="0"/>
        <v>66.75</v>
      </c>
    </row>
    <row r="42" spans="1:39" x14ac:dyDescent="0.3">
      <c r="A42" s="58">
        <v>36</v>
      </c>
      <c r="B42" s="37" t="s">
        <v>132</v>
      </c>
      <c r="C42" s="25">
        <v>40932</v>
      </c>
      <c r="D42" s="22">
        <v>10</v>
      </c>
      <c r="E42" s="22">
        <v>0</v>
      </c>
      <c r="F42" s="22">
        <v>10</v>
      </c>
      <c r="G42" s="22">
        <v>7.5</v>
      </c>
      <c r="H42" s="22">
        <v>10</v>
      </c>
      <c r="I42" s="22">
        <v>20</v>
      </c>
      <c r="J42" s="22">
        <v>0</v>
      </c>
      <c r="K42" s="22">
        <v>5</v>
      </c>
      <c r="L42" s="22">
        <v>0</v>
      </c>
      <c r="M42" s="22">
        <v>0</v>
      </c>
      <c r="N42" s="22">
        <v>0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1"/>
      <c r="AJ42" s="21"/>
      <c r="AK42" s="21"/>
      <c r="AL42" s="21"/>
      <c r="AM42" s="38">
        <f t="shared" si="0"/>
        <v>62.5</v>
      </c>
    </row>
    <row r="43" spans="1:39" x14ac:dyDescent="0.3">
      <c r="A43" s="58">
        <v>37</v>
      </c>
      <c r="B43" s="37" t="s">
        <v>137</v>
      </c>
      <c r="C43" s="25">
        <v>40709</v>
      </c>
      <c r="D43" s="22">
        <v>10</v>
      </c>
      <c r="E43" s="22">
        <v>20</v>
      </c>
      <c r="F43" s="22">
        <v>10</v>
      </c>
      <c r="G43" s="22">
        <v>20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1"/>
      <c r="AJ43" s="21"/>
      <c r="AK43" s="21"/>
      <c r="AL43" s="21"/>
      <c r="AM43" s="38">
        <f t="shared" si="0"/>
        <v>60</v>
      </c>
    </row>
    <row r="44" spans="1:39" x14ac:dyDescent="0.3">
      <c r="A44" s="58">
        <v>38</v>
      </c>
      <c r="B44" s="37" t="s">
        <v>493</v>
      </c>
      <c r="C44" s="25">
        <v>40931</v>
      </c>
      <c r="D44" s="22">
        <v>0</v>
      </c>
      <c r="E44" s="22">
        <v>0</v>
      </c>
      <c r="F44" s="22">
        <v>10</v>
      </c>
      <c r="G44" s="22">
        <v>0</v>
      </c>
      <c r="H44" s="22">
        <v>20</v>
      </c>
      <c r="I44" s="22">
        <v>12.5</v>
      </c>
      <c r="J44" s="22">
        <v>10</v>
      </c>
      <c r="K44" s="22">
        <v>0</v>
      </c>
      <c r="L44" s="22">
        <v>0</v>
      </c>
      <c r="M44" s="22">
        <v>5</v>
      </c>
      <c r="N44" s="22">
        <v>0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38"/>
      <c r="AF44" s="38"/>
      <c r="AG44" s="38"/>
      <c r="AH44" s="38"/>
      <c r="AI44" s="21"/>
      <c r="AJ44" s="21"/>
      <c r="AK44" s="21"/>
      <c r="AL44" s="21"/>
      <c r="AM44" s="38">
        <f t="shared" si="0"/>
        <v>57.5</v>
      </c>
    </row>
    <row r="45" spans="1:39" x14ac:dyDescent="0.3">
      <c r="A45" s="58">
        <v>39</v>
      </c>
      <c r="B45" s="37" t="s">
        <v>447</v>
      </c>
      <c r="C45" s="25">
        <v>40735</v>
      </c>
      <c r="D45" s="22">
        <v>0</v>
      </c>
      <c r="E45" s="22">
        <v>0</v>
      </c>
      <c r="F45" s="22">
        <v>10</v>
      </c>
      <c r="G45" s="22">
        <v>7.5</v>
      </c>
      <c r="H45" s="22">
        <v>10</v>
      </c>
      <c r="I45" s="22">
        <v>7.5</v>
      </c>
      <c r="J45" s="22">
        <v>0</v>
      </c>
      <c r="K45" s="22">
        <v>0</v>
      </c>
      <c r="L45" s="22">
        <v>0</v>
      </c>
      <c r="M45" s="22">
        <v>0</v>
      </c>
      <c r="N45" s="22">
        <v>20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38"/>
      <c r="AF45" s="38"/>
      <c r="AG45" s="38"/>
      <c r="AH45" s="38"/>
      <c r="AI45" s="21"/>
      <c r="AJ45" s="21"/>
      <c r="AK45" s="21"/>
      <c r="AL45" s="21"/>
      <c r="AM45" s="38">
        <f t="shared" si="0"/>
        <v>55</v>
      </c>
    </row>
    <row r="46" spans="1:39" x14ac:dyDescent="0.3">
      <c r="A46" s="58">
        <v>40</v>
      </c>
      <c r="B46" s="37" t="s">
        <v>495</v>
      </c>
      <c r="C46" s="25">
        <v>40845</v>
      </c>
      <c r="D46" s="22">
        <v>0</v>
      </c>
      <c r="E46" s="22">
        <v>0</v>
      </c>
      <c r="F46" s="22">
        <v>0</v>
      </c>
      <c r="G46" s="22">
        <v>0</v>
      </c>
      <c r="H46" s="22">
        <v>10</v>
      </c>
      <c r="I46" s="22">
        <v>0</v>
      </c>
      <c r="J46" s="22">
        <v>0</v>
      </c>
      <c r="K46" s="22">
        <v>30</v>
      </c>
      <c r="L46" s="22">
        <v>0</v>
      </c>
      <c r="M46" s="22">
        <v>0</v>
      </c>
      <c r="N46" s="22">
        <v>12.5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38"/>
      <c r="AF46" s="38"/>
      <c r="AG46" s="38"/>
      <c r="AH46" s="38"/>
      <c r="AI46" s="21"/>
      <c r="AJ46" s="21"/>
      <c r="AK46" s="21"/>
      <c r="AL46" s="21"/>
      <c r="AM46" s="38">
        <f t="shared" si="0"/>
        <v>52.5</v>
      </c>
    </row>
    <row r="47" spans="1:39" x14ac:dyDescent="0.3">
      <c r="A47" s="58">
        <v>40</v>
      </c>
      <c r="B47" s="37" t="s">
        <v>136</v>
      </c>
      <c r="C47" s="25">
        <v>41204</v>
      </c>
      <c r="D47" s="22">
        <v>10</v>
      </c>
      <c r="E47" s="22">
        <v>12.5</v>
      </c>
      <c r="F47" s="22">
        <v>5</v>
      </c>
      <c r="G47" s="22">
        <v>0</v>
      </c>
      <c r="H47" s="22">
        <v>10</v>
      </c>
      <c r="I47" s="22">
        <v>0</v>
      </c>
      <c r="J47" s="22">
        <v>10</v>
      </c>
      <c r="K47" s="22">
        <v>5</v>
      </c>
      <c r="L47" s="22">
        <v>0</v>
      </c>
      <c r="M47" s="22">
        <v>0</v>
      </c>
      <c r="N47" s="22">
        <v>0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38"/>
      <c r="AF47" s="38"/>
      <c r="AG47" s="38"/>
      <c r="AH47" s="38"/>
      <c r="AI47" s="21"/>
      <c r="AJ47" s="21"/>
      <c r="AK47" s="21"/>
      <c r="AL47" s="21"/>
      <c r="AM47" s="38">
        <f t="shared" si="0"/>
        <v>52.5</v>
      </c>
    </row>
    <row r="48" spans="1:39" x14ac:dyDescent="0.3">
      <c r="A48" s="58">
        <v>42</v>
      </c>
      <c r="B48" s="37" t="s">
        <v>529</v>
      </c>
      <c r="C48" s="25">
        <v>40721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10</v>
      </c>
      <c r="K48" s="22">
        <v>10</v>
      </c>
      <c r="L48" s="22">
        <v>10</v>
      </c>
      <c r="M48" s="22">
        <v>5</v>
      </c>
      <c r="N48" s="22">
        <v>12.5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38"/>
      <c r="AF48" s="38"/>
      <c r="AG48" s="38"/>
      <c r="AH48" s="38"/>
      <c r="AI48" s="21"/>
      <c r="AJ48" s="21"/>
      <c r="AK48" s="21"/>
      <c r="AL48" s="21"/>
      <c r="AM48" s="38">
        <f t="shared" si="0"/>
        <v>47.5</v>
      </c>
    </row>
    <row r="49" spans="1:39" x14ac:dyDescent="0.3">
      <c r="A49" s="58">
        <v>42</v>
      </c>
      <c r="B49" s="37" t="s">
        <v>443</v>
      </c>
      <c r="C49" s="25">
        <v>41001</v>
      </c>
      <c r="D49" s="22">
        <v>0</v>
      </c>
      <c r="E49" s="22">
        <v>0</v>
      </c>
      <c r="F49" s="22">
        <v>5</v>
      </c>
      <c r="G49" s="22">
        <v>12.5</v>
      </c>
      <c r="H49" s="22">
        <v>10</v>
      </c>
      <c r="I49" s="22">
        <v>7.5</v>
      </c>
      <c r="J49" s="22">
        <v>5</v>
      </c>
      <c r="K49" s="22">
        <v>5</v>
      </c>
      <c r="L49" s="22">
        <v>0</v>
      </c>
      <c r="M49" s="22">
        <v>2.5</v>
      </c>
      <c r="N49" s="22">
        <v>0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38"/>
      <c r="AF49" s="38"/>
      <c r="AG49" s="38"/>
      <c r="AH49" s="38"/>
      <c r="AI49" s="21"/>
      <c r="AJ49" s="21"/>
      <c r="AK49" s="21"/>
      <c r="AL49" s="21"/>
      <c r="AM49" s="38">
        <f t="shared" si="0"/>
        <v>47.5</v>
      </c>
    </row>
    <row r="50" spans="1:39" x14ac:dyDescent="0.3">
      <c r="A50" s="58">
        <v>44</v>
      </c>
      <c r="B50" s="37" t="s">
        <v>499</v>
      </c>
      <c r="C50" s="25">
        <v>41103</v>
      </c>
      <c r="D50" s="22">
        <v>0</v>
      </c>
      <c r="E50" s="22">
        <v>0</v>
      </c>
      <c r="F50" s="22">
        <v>0</v>
      </c>
      <c r="G50" s="22">
        <v>0</v>
      </c>
      <c r="H50" s="22">
        <v>5</v>
      </c>
      <c r="I50" s="22">
        <v>0</v>
      </c>
      <c r="J50" s="22">
        <v>10</v>
      </c>
      <c r="K50" s="22">
        <v>10</v>
      </c>
      <c r="L50" s="22">
        <v>0</v>
      </c>
      <c r="M50" s="22">
        <v>10</v>
      </c>
      <c r="N50" s="22">
        <v>12.5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38"/>
      <c r="AF50" s="38"/>
      <c r="AG50" s="38"/>
      <c r="AH50" s="38"/>
      <c r="AI50" s="21"/>
      <c r="AJ50" s="21"/>
      <c r="AK50" s="21"/>
      <c r="AL50" s="21"/>
      <c r="AM50" s="38">
        <f t="shared" si="0"/>
        <v>47.5</v>
      </c>
    </row>
    <row r="51" spans="1:39" x14ac:dyDescent="0.3">
      <c r="A51" s="58">
        <v>45</v>
      </c>
      <c r="B51" s="37" t="s">
        <v>200</v>
      </c>
      <c r="C51" s="25">
        <v>41947</v>
      </c>
      <c r="D51" s="22">
        <v>0</v>
      </c>
      <c r="E51" s="22">
        <v>0</v>
      </c>
      <c r="F51" s="22">
        <v>0</v>
      </c>
      <c r="G51" s="22">
        <v>0</v>
      </c>
      <c r="H51" s="22">
        <v>10</v>
      </c>
      <c r="I51" s="22">
        <v>7.5</v>
      </c>
      <c r="J51" s="22">
        <v>0</v>
      </c>
      <c r="K51" s="22">
        <v>20</v>
      </c>
      <c r="L51" s="22">
        <v>0</v>
      </c>
      <c r="M51" s="22">
        <v>5</v>
      </c>
      <c r="N51" s="22">
        <v>0</v>
      </c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38"/>
      <c r="AF51" s="38"/>
      <c r="AG51" s="38"/>
      <c r="AH51" s="38"/>
      <c r="AI51" s="21">
        <v>1.75</v>
      </c>
      <c r="AJ51" s="21">
        <v>0</v>
      </c>
      <c r="AK51" s="21"/>
      <c r="AL51" s="21"/>
      <c r="AM51" s="38">
        <f t="shared" si="0"/>
        <v>44.25</v>
      </c>
    </row>
    <row r="52" spans="1:39" x14ac:dyDescent="0.3">
      <c r="A52" s="58">
        <v>46</v>
      </c>
      <c r="B52" s="37" t="s">
        <v>197</v>
      </c>
      <c r="C52" s="25">
        <v>41418</v>
      </c>
      <c r="D52" s="22">
        <v>0</v>
      </c>
      <c r="E52" s="22">
        <v>0</v>
      </c>
      <c r="F52" s="22">
        <v>5</v>
      </c>
      <c r="G52" s="22">
        <v>0</v>
      </c>
      <c r="H52" s="22">
        <v>0</v>
      </c>
      <c r="I52" s="22">
        <v>0</v>
      </c>
      <c r="J52" s="22">
        <v>20</v>
      </c>
      <c r="K52" s="22">
        <v>0</v>
      </c>
      <c r="L52" s="22">
        <v>0</v>
      </c>
      <c r="M52" s="22">
        <v>5</v>
      </c>
      <c r="N52" s="22">
        <v>0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38"/>
      <c r="AF52" s="38"/>
      <c r="AG52" s="38"/>
      <c r="AH52" s="38"/>
      <c r="AI52" s="21">
        <v>1.75</v>
      </c>
      <c r="AJ52" s="21">
        <v>10</v>
      </c>
      <c r="AK52" s="21"/>
      <c r="AL52" s="21"/>
      <c r="AM52" s="38">
        <f t="shared" si="0"/>
        <v>41.75</v>
      </c>
    </row>
    <row r="53" spans="1:39" x14ac:dyDescent="0.3">
      <c r="A53" s="58">
        <v>47</v>
      </c>
      <c r="B53" s="37" t="s">
        <v>496</v>
      </c>
      <c r="C53" s="25">
        <v>41016</v>
      </c>
      <c r="D53" s="22">
        <v>0</v>
      </c>
      <c r="E53" s="22">
        <v>0</v>
      </c>
      <c r="F53" s="22">
        <v>0</v>
      </c>
      <c r="G53" s="22">
        <v>0</v>
      </c>
      <c r="H53" s="22">
        <v>10</v>
      </c>
      <c r="I53" s="22">
        <v>0</v>
      </c>
      <c r="J53" s="22">
        <v>10</v>
      </c>
      <c r="K53" s="22">
        <v>20</v>
      </c>
      <c r="L53" s="22">
        <v>0</v>
      </c>
      <c r="M53" s="22">
        <v>0</v>
      </c>
      <c r="N53" s="22">
        <v>0</v>
      </c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38"/>
      <c r="AF53" s="38"/>
      <c r="AG53" s="38"/>
      <c r="AH53" s="38"/>
      <c r="AI53" s="21"/>
      <c r="AJ53" s="21"/>
      <c r="AK53" s="21"/>
      <c r="AL53" s="21"/>
      <c r="AM53" s="38">
        <f t="shared" si="0"/>
        <v>40</v>
      </c>
    </row>
    <row r="54" spans="1:39" x14ac:dyDescent="0.3">
      <c r="A54" s="58">
        <v>47</v>
      </c>
      <c r="B54" s="37" t="s">
        <v>591</v>
      </c>
      <c r="C54" s="25">
        <v>41547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40</v>
      </c>
      <c r="M54" s="22">
        <v>0</v>
      </c>
      <c r="N54" s="22">
        <v>0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38"/>
      <c r="AF54" s="38"/>
      <c r="AG54" s="38"/>
      <c r="AH54" s="38"/>
      <c r="AI54" s="21"/>
      <c r="AJ54" s="21"/>
      <c r="AK54" s="20"/>
      <c r="AL54" s="20"/>
      <c r="AM54" s="38">
        <f t="shared" si="0"/>
        <v>40</v>
      </c>
    </row>
    <row r="55" spans="1:39" x14ac:dyDescent="0.3">
      <c r="A55" s="58">
        <v>49</v>
      </c>
      <c r="B55" s="37" t="s">
        <v>133</v>
      </c>
      <c r="C55" s="25">
        <v>40348</v>
      </c>
      <c r="D55" s="22">
        <v>10</v>
      </c>
      <c r="E55" s="22">
        <v>0</v>
      </c>
      <c r="F55" s="22">
        <v>5</v>
      </c>
      <c r="G55" s="22">
        <v>0</v>
      </c>
      <c r="H55" s="22">
        <v>5</v>
      </c>
      <c r="I55" s="22">
        <v>12.5</v>
      </c>
      <c r="J55" s="22">
        <v>5</v>
      </c>
      <c r="K55" s="22">
        <v>0</v>
      </c>
      <c r="L55" s="22">
        <v>0</v>
      </c>
      <c r="M55" s="22">
        <v>0</v>
      </c>
      <c r="N55" s="22">
        <v>0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38"/>
      <c r="AF55" s="38"/>
      <c r="AG55" s="38"/>
      <c r="AH55" s="38"/>
      <c r="AI55" s="21"/>
      <c r="AJ55" s="21"/>
      <c r="AK55" s="21"/>
      <c r="AL55" s="21"/>
      <c r="AM55" s="38">
        <f t="shared" si="0"/>
        <v>37.5</v>
      </c>
    </row>
    <row r="56" spans="1:39" x14ac:dyDescent="0.3">
      <c r="A56" s="58">
        <v>49</v>
      </c>
      <c r="B56" s="37" t="s">
        <v>147</v>
      </c>
      <c r="C56" s="25">
        <v>40571</v>
      </c>
      <c r="D56" s="22">
        <v>0</v>
      </c>
      <c r="E56" s="22">
        <v>12.5</v>
      </c>
      <c r="F56" s="22">
        <v>5</v>
      </c>
      <c r="G56" s="22">
        <v>0</v>
      </c>
      <c r="H56" s="22">
        <v>10</v>
      </c>
      <c r="I56" s="22">
        <v>0</v>
      </c>
      <c r="J56" s="22">
        <v>0</v>
      </c>
      <c r="K56" s="22">
        <v>10</v>
      </c>
      <c r="L56" s="22">
        <v>0</v>
      </c>
      <c r="M56" s="22">
        <v>0</v>
      </c>
      <c r="N56" s="22">
        <v>0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38"/>
      <c r="AF56" s="38"/>
      <c r="AG56" s="38"/>
      <c r="AH56" s="38"/>
      <c r="AI56" s="21"/>
      <c r="AJ56" s="21"/>
      <c r="AK56" s="21"/>
      <c r="AL56" s="21"/>
      <c r="AM56" s="38">
        <f t="shared" si="0"/>
        <v>37.5</v>
      </c>
    </row>
    <row r="57" spans="1:39" x14ac:dyDescent="0.3">
      <c r="A57" s="58">
        <v>49</v>
      </c>
      <c r="B57" s="37" t="s">
        <v>131</v>
      </c>
      <c r="C57" s="25">
        <v>40821</v>
      </c>
      <c r="D57" s="22">
        <v>10</v>
      </c>
      <c r="E57" s="22">
        <v>0</v>
      </c>
      <c r="F57" s="22">
        <v>10</v>
      </c>
      <c r="G57" s="22">
        <v>0</v>
      </c>
      <c r="H57" s="22">
        <v>5</v>
      </c>
      <c r="I57" s="22">
        <v>0</v>
      </c>
      <c r="J57" s="22">
        <v>5</v>
      </c>
      <c r="K57" s="22">
        <v>5</v>
      </c>
      <c r="L57" s="22">
        <v>0</v>
      </c>
      <c r="M57" s="22">
        <v>2.5</v>
      </c>
      <c r="N57" s="22">
        <v>0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38"/>
      <c r="AF57" s="38"/>
      <c r="AG57" s="38"/>
      <c r="AH57" s="38"/>
      <c r="AI57" s="21"/>
      <c r="AJ57" s="21"/>
      <c r="AK57" s="21"/>
      <c r="AL57" s="21"/>
      <c r="AM57" s="38">
        <f t="shared" si="0"/>
        <v>37.5</v>
      </c>
    </row>
    <row r="58" spans="1:39" x14ac:dyDescent="0.3">
      <c r="A58" s="58">
        <v>49</v>
      </c>
      <c r="B58" s="37" t="s">
        <v>129</v>
      </c>
      <c r="C58" s="25">
        <v>41038</v>
      </c>
      <c r="D58" s="22">
        <v>20</v>
      </c>
      <c r="E58" s="22">
        <v>12.5</v>
      </c>
      <c r="F58" s="22">
        <v>5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38"/>
      <c r="AF58" s="38"/>
      <c r="AG58" s="38"/>
      <c r="AH58" s="38"/>
      <c r="AI58" s="21"/>
      <c r="AJ58" s="21"/>
      <c r="AK58" s="21"/>
      <c r="AL58" s="21"/>
      <c r="AM58" s="38">
        <f t="shared" si="0"/>
        <v>37.5</v>
      </c>
    </row>
    <row r="59" spans="1:39" x14ac:dyDescent="0.3">
      <c r="A59" s="58">
        <v>49</v>
      </c>
      <c r="B59" s="37" t="s">
        <v>210</v>
      </c>
      <c r="C59" s="25">
        <v>41600</v>
      </c>
      <c r="D59" s="22">
        <v>0</v>
      </c>
      <c r="E59" s="22">
        <v>0</v>
      </c>
      <c r="F59" s="22">
        <v>0</v>
      </c>
      <c r="G59" s="22">
        <v>0</v>
      </c>
      <c r="H59" s="22">
        <v>5</v>
      </c>
      <c r="I59" s="22">
        <v>7.5</v>
      </c>
      <c r="J59" s="22">
        <v>10</v>
      </c>
      <c r="K59" s="22">
        <v>5</v>
      </c>
      <c r="L59" s="22">
        <v>0</v>
      </c>
      <c r="M59" s="22">
        <v>2.5</v>
      </c>
      <c r="N59" s="22">
        <v>7.5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38"/>
      <c r="AF59" s="38"/>
      <c r="AG59" s="38"/>
      <c r="AH59" s="38"/>
      <c r="AI59" s="21"/>
      <c r="AJ59" s="21"/>
      <c r="AK59" s="20"/>
      <c r="AL59" s="20"/>
      <c r="AM59" s="38">
        <f t="shared" si="0"/>
        <v>37.5</v>
      </c>
    </row>
    <row r="60" spans="1:39" x14ac:dyDescent="0.3">
      <c r="A60" s="58">
        <v>54</v>
      </c>
      <c r="B60" s="37" t="s">
        <v>214</v>
      </c>
      <c r="C60" s="25">
        <v>41926</v>
      </c>
      <c r="D60" s="22">
        <v>0</v>
      </c>
      <c r="E60" s="22">
        <v>0</v>
      </c>
      <c r="F60" s="22">
        <v>0</v>
      </c>
      <c r="G60" s="22">
        <v>0</v>
      </c>
      <c r="H60" s="22">
        <v>10</v>
      </c>
      <c r="I60" s="22">
        <v>7.5</v>
      </c>
      <c r="J60" s="22">
        <v>0</v>
      </c>
      <c r="K60" s="22">
        <v>10</v>
      </c>
      <c r="L60" s="22">
        <v>0</v>
      </c>
      <c r="M60" s="22">
        <v>0</v>
      </c>
      <c r="N60" s="22">
        <v>7.5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38"/>
      <c r="AF60" s="38"/>
      <c r="AG60" s="38"/>
      <c r="AH60" s="38"/>
      <c r="AI60" s="21"/>
      <c r="AJ60" s="21"/>
      <c r="AK60" s="21"/>
      <c r="AL60" s="21"/>
      <c r="AM60" s="38">
        <f t="shared" si="0"/>
        <v>35</v>
      </c>
    </row>
    <row r="61" spans="1:39" x14ac:dyDescent="0.3">
      <c r="A61" s="58">
        <v>55</v>
      </c>
      <c r="B61" s="37" t="s">
        <v>592</v>
      </c>
      <c r="C61" s="25">
        <v>40719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20</v>
      </c>
      <c r="M61" s="22">
        <v>0</v>
      </c>
      <c r="N61" s="22">
        <v>12.5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38"/>
      <c r="AF61" s="38"/>
      <c r="AG61" s="38"/>
      <c r="AH61" s="38"/>
      <c r="AI61" s="21"/>
      <c r="AJ61" s="21"/>
      <c r="AK61" s="20"/>
      <c r="AL61" s="20"/>
      <c r="AM61" s="38">
        <f t="shared" si="0"/>
        <v>32.5</v>
      </c>
    </row>
    <row r="62" spans="1:39" x14ac:dyDescent="0.3">
      <c r="A62" s="58">
        <v>55</v>
      </c>
      <c r="B62" s="37" t="s">
        <v>494</v>
      </c>
      <c r="C62" s="25">
        <v>41249</v>
      </c>
      <c r="D62" s="22">
        <v>0</v>
      </c>
      <c r="E62" s="22">
        <v>0</v>
      </c>
      <c r="F62" s="22">
        <v>0</v>
      </c>
      <c r="G62" s="22">
        <v>0</v>
      </c>
      <c r="H62" s="22">
        <v>20</v>
      </c>
      <c r="I62" s="22">
        <v>12.5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38"/>
      <c r="AF62" s="38"/>
      <c r="AG62" s="38"/>
      <c r="AH62" s="38"/>
      <c r="AI62" s="21"/>
      <c r="AJ62" s="21"/>
      <c r="AK62" s="21"/>
      <c r="AL62" s="21"/>
      <c r="AM62" s="38">
        <f t="shared" si="0"/>
        <v>32.5</v>
      </c>
    </row>
    <row r="63" spans="1:39" x14ac:dyDescent="0.3">
      <c r="A63" s="58">
        <v>55</v>
      </c>
      <c r="B63" s="37" t="s">
        <v>400</v>
      </c>
      <c r="C63" s="25">
        <v>41596</v>
      </c>
      <c r="D63" s="22">
        <v>0</v>
      </c>
      <c r="E63" s="22">
        <v>0</v>
      </c>
      <c r="F63" s="22">
        <v>0</v>
      </c>
      <c r="G63" s="22">
        <v>0</v>
      </c>
      <c r="H63" s="22">
        <v>5</v>
      </c>
      <c r="I63" s="22">
        <v>0</v>
      </c>
      <c r="J63" s="22">
        <v>5</v>
      </c>
      <c r="K63" s="22">
        <v>10</v>
      </c>
      <c r="L63" s="22">
        <v>0</v>
      </c>
      <c r="M63" s="22">
        <v>0</v>
      </c>
      <c r="N63" s="22">
        <v>12.5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38"/>
      <c r="AF63" s="38"/>
      <c r="AG63" s="38"/>
      <c r="AH63" s="38"/>
      <c r="AI63" s="21"/>
      <c r="AJ63" s="21"/>
      <c r="AK63" s="21"/>
      <c r="AL63" s="21"/>
      <c r="AM63" s="38">
        <f t="shared" si="0"/>
        <v>32.5</v>
      </c>
    </row>
    <row r="64" spans="1:39" x14ac:dyDescent="0.3">
      <c r="A64" s="58">
        <v>58</v>
      </c>
      <c r="B64" s="37" t="s">
        <v>135</v>
      </c>
      <c r="C64" s="25">
        <v>40709</v>
      </c>
      <c r="D64" s="22">
        <v>10</v>
      </c>
      <c r="E64" s="22">
        <v>20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38"/>
      <c r="AF64" s="38"/>
      <c r="AG64" s="38"/>
      <c r="AH64" s="38"/>
      <c r="AI64" s="21"/>
      <c r="AJ64" s="21"/>
      <c r="AK64" s="20"/>
      <c r="AL64" s="20"/>
      <c r="AM64" s="38">
        <f t="shared" si="0"/>
        <v>30</v>
      </c>
    </row>
    <row r="65" spans="1:39" x14ac:dyDescent="0.3">
      <c r="A65" s="58">
        <v>58</v>
      </c>
      <c r="B65" s="37" t="s">
        <v>141</v>
      </c>
      <c r="C65" s="25">
        <v>40871</v>
      </c>
      <c r="D65" s="22">
        <v>10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10</v>
      </c>
      <c r="K65" s="22">
        <v>0</v>
      </c>
      <c r="L65" s="22">
        <v>10</v>
      </c>
      <c r="M65" s="22">
        <v>0</v>
      </c>
      <c r="N65" s="22">
        <v>0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38"/>
      <c r="AF65" s="38"/>
      <c r="AG65" s="38"/>
      <c r="AH65" s="38"/>
      <c r="AI65" s="21"/>
      <c r="AJ65" s="21"/>
      <c r="AK65" s="20"/>
      <c r="AL65" s="20"/>
      <c r="AM65" s="38">
        <f t="shared" si="0"/>
        <v>30</v>
      </c>
    </row>
    <row r="66" spans="1:39" x14ac:dyDescent="0.3">
      <c r="A66" s="58">
        <v>58</v>
      </c>
      <c r="B66" s="37" t="s">
        <v>438</v>
      </c>
      <c r="C66" s="25">
        <v>40939</v>
      </c>
      <c r="D66" s="22">
        <v>0</v>
      </c>
      <c r="E66" s="22">
        <v>0</v>
      </c>
      <c r="F66" s="22">
        <v>5</v>
      </c>
      <c r="G66" s="22">
        <v>12.5</v>
      </c>
      <c r="H66" s="22">
        <v>0</v>
      </c>
      <c r="I66" s="22">
        <v>7.5</v>
      </c>
      <c r="J66" s="22">
        <v>5</v>
      </c>
      <c r="K66" s="22">
        <v>0</v>
      </c>
      <c r="L66" s="22">
        <v>0</v>
      </c>
      <c r="M66" s="22">
        <v>0</v>
      </c>
      <c r="N66" s="22">
        <v>0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38"/>
      <c r="AF66" s="38"/>
      <c r="AG66" s="38"/>
      <c r="AH66" s="38"/>
      <c r="AI66" s="21"/>
      <c r="AJ66" s="21"/>
      <c r="AK66" s="20"/>
      <c r="AL66" s="20"/>
      <c r="AM66" s="38">
        <f t="shared" si="0"/>
        <v>30</v>
      </c>
    </row>
    <row r="67" spans="1:39" x14ac:dyDescent="0.3">
      <c r="A67" s="58">
        <v>58</v>
      </c>
      <c r="B67" s="37" t="s">
        <v>199</v>
      </c>
      <c r="C67" s="25">
        <v>41461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20</v>
      </c>
      <c r="L67" s="22">
        <v>10</v>
      </c>
      <c r="M67" s="22">
        <v>0</v>
      </c>
      <c r="N67" s="22">
        <v>0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38"/>
      <c r="AF67" s="38"/>
      <c r="AG67" s="38"/>
      <c r="AH67" s="38"/>
      <c r="AI67" s="21"/>
      <c r="AJ67" s="21"/>
      <c r="AK67" s="20"/>
      <c r="AL67" s="20"/>
      <c r="AM67" s="38">
        <f t="shared" si="0"/>
        <v>30</v>
      </c>
    </row>
    <row r="68" spans="1:39" x14ac:dyDescent="0.3">
      <c r="A68" s="58">
        <v>58</v>
      </c>
      <c r="B68" s="37" t="s">
        <v>441</v>
      </c>
      <c r="C68" s="25" t="s">
        <v>587</v>
      </c>
      <c r="D68" s="22">
        <v>0</v>
      </c>
      <c r="E68" s="22">
        <v>0</v>
      </c>
      <c r="F68" s="22">
        <v>5</v>
      </c>
      <c r="G68" s="22">
        <v>7.5</v>
      </c>
      <c r="H68" s="22">
        <v>5</v>
      </c>
      <c r="I68" s="22">
        <v>12.5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38"/>
      <c r="AF68" s="38"/>
      <c r="AG68" s="38"/>
      <c r="AH68" s="38"/>
      <c r="AI68" s="21"/>
      <c r="AJ68" s="21"/>
      <c r="AK68" s="20"/>
      <c r="AL68" s="20"/>
      <c r="AM68" s="38">
        <f t="shared" si="0"/>
        <v>30</v>
      </c>
    </row>
    <row r="69" spans="1:39" x14ac:dyDescent="0.3">
      <c r="A69" s="58">
        <v>63</v>
      </c>
      <c r="B69" s="37" t="s">
        <v>498</v>
      </c>
      <c r="C69" s="25">
        <v>40554</v>
      </c>
      <c r="D69" s="22">
        <v>0</v>
      </c>
      <c r="E69" s="22">
        <v>0</v>
      </c>
      <c r="F69" s="22">
        <v>0</v>
      </c>
      <c r="G69" s="22">
        <v>0</v>
      </c>
      <c r="H69" s="22">
        <v>5</v>
      </c>
      <c r="I69" s="22">
        <v>0</v>
      </c>
      <c r="J69" s="22">
        <v>20</v>
      </c>
      <c r="K69" s="22">
        <v>0</v>
      </c>
      <c r="L69" s="22">
        <v>0</v>
      </c>
      <c r="M69" s="22">
        <v>0</v>
      </c>
      <c r="N69" s="22">
        <v>0</v>
      </c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38"/>
      <c r="AF69" s="38"/>
      <c r="AG69" s="38"/>
      <c r="AH69" s="38"/>
      <c r="AI69" s="21"/>
      <c r="AJ69" s="21"/>
      <c r="AK69" s="20"/>
      <c r="AL69" s="20"/>
      <c r="AM69" s="38">
        <f t="shared" si="0"/>
        <v>25</v>
      </c>
    </row>
    <row r="70" spans="1:39" x14ac:dyDescent="0.3">
      <c r="A70" s="58">
        <v>63</v>
      </c>
      <c r="B70" s="37" t="s">
        <v>144</v>
      </c>
      <c r="C70" s="25">
        <v>40773</v>
      </c>
      <c r="D70" s="22">
        <v>5</v>
      </c>
      <c r="E70" s="22">
        <v>0</v>
      </c>
      <c r="F70" s="22">
        <v>0</v>
      </c>
      <c r="G70" s="22">
        <v>0</v>
      </c>
      <c r="H70" s="22">
        <v>0</v>
      </c>
      <c r="I70" s="22">
        <v>12.5</v>
      </c>
      <c r="J70" s="22">
        <v>0</v>
      </c>
      <c r="K70" s="22">
        <v>0</v>
      </c>
      <c r="L70" s="22">
        <v>0</v>
      </c>
      <c r="M70" s="22">
        <v>0</v>
      </c>
      <c r="N70" s="22">
        <v>7.5</v>
      </c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38"/>
      <c r="AF70" s="38"/>
      <c r="AG70" s="38"/>
      <c r="AH70" s="38"/>
      <c r="AI70" s="21"/>
      <c r="AJ70" s="21"/>
      <c r="AK70" s="20"/>
      <c r="AL70" s="20"/>
      <c r="AM70" s="38">
        <f t="shared" si="0"/>
        <v>25</v>
      </c>
    </row>
    <row r="71" spans="1:39" x14ac:dyDescent="0.3">
      <c r="A71" s="58">
        <v>63</v>
      </c>
      <c r="B71" s="37" t="s">
        <v>260</v>
      </c>
      <c r="C71" s="25">
        <v>40792</v>
      </c>
      <c r="D71" s="22">
        <v>0</v>
      </c>
      <c r="E71" s="22">
        <v>0</v>
      </c>
      <c r="F71" s="22">
        <v>10</v>
      </c>
      <c r="G71" s="22">
        <v>0</v>
      </c>
      <c r="H71" s="22">
        <v>5</v>
      </c>
      <c r="I71" s="22">
        <v>0</v>
      </c>
      <c r="J71" s="22">
        <v>10</v>
      </c>
      <c r="K71" s="22">
        <v>0</v>
      </c>
      <c r="L71" s="22">
        <v>0</v>
      </c>
      <c r="M71" s="22">
        <v>0</v>
      </c>
      <c r="N71" s="22">
        <v>0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38"/>
      <c r="AF71" s="38"/>
      <c r="AG71" s="38"/>
      <c r="AH71" s="38"/>
      <c r="AI71" s="21"/>
      <c r="AJ71" s="21"/>
      <c r="AK71" s="20"/>
      <c r="AL71" s="20"/>
      <c r="AM71" s="38">
        <f t="shared" si="0"/>
        <v>25</v>
      </c>
    </row>
    <row r="72" spans="1:39" x14ac:dyDescent="0.3">
      <c r="A72" s="58">
        <v>63</v>
      </c>
      <c r="B72" s="37" t="s">
        <v>446</v>
      </c>
      <c r="C72" s="25">
        <v>41033</v>
      </c>
      <c r="D72" s="22">
        <v>0</v>
      </c>
      <c r="E72" s="22">
        <v>0</v>
      </c>
      <c r="F72" s="22">
        <v>10</v>
      </c>
      <c r="G72" s="22">
        <v>0</v>
      </c>
      <c r="H72" s="22">
        <v>0</v>
      </c>
      <c r="I72" s="22">
        <v>0</v>
      </c>
      <c r="J72" s="22">
        <v>5</v>
      </c>
      <c r="K72" s="22">
        <v>10</v>
      </c>
      <c r="L72" s="22">
        <v>0</v>
      </c>
      <c r="M72" s="22">
        <v>0</v>
      </c>
      <c r="N72" s="22">
        <v>0</v>
      </c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38"/>
      <c r="AF72" s="38"/>
      <c r="AG72" s="38"/>
      <c r="AH72" s="38"/>
      <c r="AI72" s="21"/>
      <c r="AJ72" s="21"/>
      <c r="AK72" s="20"/>
      <c r="AL72" s="20"/>
      <c r="AM72" s="38">
        <f t="shared" ref="AM72:AM100" si="1">+SUM(D72:AL72)</f>
        <v>25</v>
      </c>
    </row>
    <row r="73" spans="1:39" x14ac:dyDescent="0.3">
      <c r="A73" s="58">
        <v>67</v>
      </c>
      <c r="B73" s="37" t="s">
        <v>531</v>
      </c>
      <c r="C73" s="25">
        <v>40873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10</v>
      </c>
      <c r="K73" s="22">
        <v>10</v>
      </c>
      <c r="L73" s="22">
        <v>0</v>
      </c>
      <c r="M73" s="22">
        <v>0</v>
      </c>
      <c r="N73" s="22">
        <v>0</v>
      </c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38"/>
      <c r="AF73" s="38"/>
      <c r="AG73" s="38"/>
      <c r="AH73" s="38"/>
      <c r="AI73" s="21"/>
      <c r="AJ73" s="21"/>
      <c r="AK73" s="20"/>
      <c r="AL73" s="20"/>
      <c r="AM73" s="38">
        <f t="shared" si="1"/>
        <v>20</v>
      </c>
    </row>
    <row r="74" spans="1:39" x14ac:dyDescent="0.3">
      <c r="A74" s="58">
        <v>67</v>
      </c>
      <c r="B74" s="37" t="s">
        <v>530</v>
      </c>
      <c r="C74" s="25">
        <v>41039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5</v>
      </c>
      <c r="K74" s="22">
        <v>5</v>
      </c>
      <c r="L74" s="22">
        <v>10</v>
      </c>
      <c r="M74" s="22">
        <v>0</v>
      </c>
      <c r="N74" s="22">
        <v>0</v>
      </c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38"/>
      <c r="AF74" s="38"/>
      <c r="AG74" s="38"/>
      <c r="AH74" s="38"/>
      <c r="AI74" s="21"/>
      <c r="AJ74" s="21"/>
      <c r="AK74" s="20"/>
      <c r="AL74" s="20"/>
      <c r="AM74" s="38">
        <f t="shared" si="1"/>
        <v>20</v>
      </c>
    </row>
    <row r="75" spans="1:39" x14ac:dyDescent="0.3">
      <c r="A75" s="58">
        <v>67</v>
      </c>
      <c r="B75" s="37" t="s">
        <v>138</v>
      </c>
      <c r="C75" s="25">
        <v>41151</v>
      </c>
      <c r="D75" s="22">
        <v>10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10</v>
      </c>
      <c r="M75" s="22">
        <v>0</v>
      </c>
      <c r="N75" s="22">
        <v>0</v>
      </c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38"/>
      <c r="AF75" s="38"/>
      <c r="AG75" s="38"/>
      <c r="AH75" s="38"/>
      <c r="AI75" s="21"/>
      <c r="AJ75" s="21"/>
      <c r="AK75" s="20"/>
      <c r="AL75" s="20"/>
      <c r="AM75" s="38">
        <f t="shared" si="1"/>
        <v>20</v>
      </c>
    </row>
    <row r="76" spans="1:39" x14ac:dyDescent="0.3">
      <c r="A76" s="58">
        <v>67</v>
      </c>
      <c r="B76" s="37" t="s">
        <v>450</v>
      </c>
      <c r="C76" s="25">
        <v>41873</v>
      </c>
      <c r="D76" s="22">
        <v>0</v>
      </c>
      <c r="E76" s="22">
        <v>0</v>
      </c>
      <c r="F76" s="22">
        <v>0</v>
      </c>
      <c r="G76" s="22">
        <v>12.5</v>
      </c>
      <c r="H76" s="22">
        <v>0</v>
      </c>
      <c r="I76" s="22">
        <v>7.5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38"/>
      <c r="AF76" s="38"/>
      <c r="AG76" s="38"/>
      <c r="AH76" s="38"/>
      <c r="AI76" s="21"/>
      <c r="AJ76" s="21"/>
      <c r="AK76" s="20"/>
      <c r="AL76" s="20"/>
      <c r="AM76" s="38">
        <f t="shared" si="1"/>
        <v>20</v>
      </c>
    </row>
    <row r="77" spans="1:39" x14ac:dyDescent="0.3">
      <c r="A77" s="58">
        <v>67</v>
      </c>
      <c r="B77" s="37" t="s">
        <v>486</v>
      </c>
      <c r="C77" s="25"/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7.5</v>
      </c>
      <c r="J77" s="22">
        <v>5</v>
      </c>
      <c r="K77" s="22">
        <v>0</v>
      </c>
      <c r="L77" s="22">
        <v>5</v>
      </c>
      <c r="M77" s="22">
        <v>2.5</v>
      </c>
      <c r="N77" s="22">
        <v>0</v>
      </c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38"/>
      <c r="AF77" s="38"/>
      <c r="AG77" s="38"/>
      <c r="AH77" s="38"/>
      <c r="AI77" s="21"/>
      <c r="AJ77" s="21"/>
      <c r="AK77" s="20"/>
      <c r="AL77" s="20"/>
      <c r="AM77" s="38">
        <f t="shared" si="1"/>
        <v>20</v>
      </c>
    </row>
    <row r="78" spans="1:39" x14ac:dyDescent="0.3">
      <c r="A78" s="58">
        <v>72</v>
      </c>
      <c r="B78" s="37" t="s">
        <v>550</v>
      </c>
      <c r="C78" s="25">
        <v>41227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5</v>
      </c>
      <c r="L78" s="22">
        <v>10</v>
      </c>
      <c r="M78" s="22">
        <v>2.5</v>
      </c>
      <c r="N78" s="22">
        <v>0</v>
      </c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38"/>
      <c r="AF78" s="38"/>
      <c r="AG78" s="38"/>
      <c r="AH78" s="38"/>
      <c r="AI78" s="21"/>
      <c r="AJ78" s="21"/>
      <c r="AK78" s="20"/>
      <c r="AL78" s="20"/>
      <c r="AM78" s="38">
        <f t="shared" si="1"/>
        <v>17.5</v>
      </c>
    </row>
    <row r="79" spans="1:39" x14ac:dyDescent="0.3">
      <c r="A79" s="58">
        <v>72</v>
      </c>
      <c r="B79" s="37" t="s">
        <v>212</v>
      </c>
      <c r="C79" s="25">
        <v>41285</v>
      </c>
      <c r="D79" s="22">
        <v>0</v>
      </c>
      <c r="E79" s="22">
        <v>0</v>
      </c>
      <c r="F79" s="22">
        <v>10</v>
      </c>
      <c r="G79" s="22">
        <v>7.5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38"/>
      <c r="AF79" s="38"/>
      <c r="AG79" s="38"/>
      <c r="AH79" s="38"/>
      <c r="AI79" s="21"/>
      <c r="AJ79" s="21"/>
      <c r="AK79" s="20"/>
      <c r="AL79" s="20"/>
      <c r="AM79" s="38">
        <f t="shared" si="1"/>
        <v>17.5</v>
      </c>
    </row>
    <row r="80" spans="1:39" x14ac:dyDescent="0.3">
      <c r="A80" s="58">
        <v>72</v>
      </c>
      <c r="B80" s="37" t="s">
        <v>482</v>
      </c>
      <c r="C80" s="25"/>
      <c r="D80" s="22"/>
      <c r="E80" s="22"/>
      <c r="F80" s="22"/>
      <c r="G80" s="22"/>
      <c r="H80" s="22"/>
      <c r="I80" s="22"/>
      <c r="J80" s="22"/>
      <c r="K80" s="22"/>
      <c r="L80" s="22"/>
      <c r="M80" s="22">
        <v>5</v>
      </c>
      <c r="N80" s="22">
        <v>12.5</v>
      </c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38"/>
      <c r="AF80" s="38"/>
      <c r="AG80" s="38"/>
      <c r="AH80" s="38"/>
      <c r="AI80" s="21"/>
      <c r="AJ80" s="21"/>
      <c r="AK80" s="20"/>
      <c r="AL80" s="20"/>
      <c r="AM80" s="38">
        <f t="shared" si="1"/>
        <v>17.5</v>
      </c>
    </row>
    <row r="81" spans="1:39" x14ac:dyDescent="0.3">
      <c r="A81" s="58">
        <v>72</v>
      </c>
      <c r="B81" s="37" t="s">
        <v>203</v>
      </c>
      <c r="C81" s="25"/>
      <c r="D81" s="22"/>
      <c r="E81" s="22"/>
      <c r="F81" s="22"/>
      <c r="G81" s="22"/>
      <c r="H81" s="22"/>
      <c r="I81" s="22"/>
      <c r="J81" s="22"/>
      <c r="K81" s="22"/>
      <c r="L81" s="22"/>
      <c r="M81" s="22">
        <v>5</v>
      </c>
      <c r="N81" s="22">
        <v>12.5</v>
      </c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38"/>
      <c r="AF81" s="38"/>
      <c r="AG81" s="38"/>
      <c r="AH81" s="38"/>
      <c r="AI81" s="21"/>
      <c r="AJ81" s="21"/>
      <c r="AK81" s="20"/>
      <c r="AL81" s="20"/>
      <c r="AM81" s="38">
        <f t="shared" si="1"/>
        <v>17.5</v>
      </c>
    </row>
    <row r="82" spans="1:39" x14ac:dyDescent="0.3">
      <c r="A82" s="58">
        <v>72</v>
      </c>
      <c r="B82" s="37" t="s">
        <v>258</v>
      </c>
      <c r="C82" s="25"/>
      <c r="D82" s="22"/>
      <c r="E82" s="22"/>
      <c r="F82" s="22"/>
      <c r="G82" s="22"/>
      <c r="H82" s="22"/>
      <c r="I82" s="22"/>
      <c r="J82" s="22"/>
      <c r="K82" s="22"/>
      <c r="L82" s="22"/>
      <c r="M82" s="22">
        <v>10</v>
      </c>
      <c r="N82" s="22">
        <v>7.5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38"/>
      <c r="AF82" s="38"/>
      <c r="AG82" s="38"/>
      <c r="AH82" s="38"/>
      <c r="AI82" s="21"/>
      <c r="AJ82" s="21"/>
      <c r="AM82" s="38">
        <f t="shared" si="1"/>
        <v>17.5</v>
      </c>
    </row>
    <row r="83" spans="1:39" x14ac:dyDescent="0.3">
      <c r="A83" s="58">
        <v>77</v>
      </c>
      <c r="B83" s="37" t="s">
        <v>439</v>
      </c>
      <c r="C83" s="25">
        <v>40834</v>
      </c>
      <c r="D83" s="22">
        <v>0</v>
      </c>
      <c r="E83" s="22">
        <v>0</v>
      </c>
      <c r="F83" s="22">
        <v>5</v>
      </c>
      <c r="G83" s="22">
        <v>0</v>
      </c>
      <c r="H83" s="22">
        <v>5</v>
      </c>
      <c r="I83" s="22">
        <v>0</v>
      </c>
      <c r="J83" s="22">
        <v>5</v>
      </c>
      <c r="K83" s="22">
        <v>0</v>
      </c>
      <c r="L83" s="22">
        <v>0</v>
      </c>
      <c r="M83" s="22">
        <v>0</v>
      </c>
      <c r="N83" s="22">
        <v>0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38"/>
      <c r="AF83" s="38"/>
      <c r="AG83" s="38"/>
      <c r="AH83" s="38"/>
      <c r="AI83" s="21"/>
      <c r="AJ83" s="21"/>
      <c r="AM83" s="38">
        <f t="shared" si="1"/>
        <v>15</v>
      </c>
    </row>
    <row r="84" spans="1:39" x14ac:dyDescent="0.3">
      <c r="A84" s="58">
        <v>77</v>
      </c>
      <c r="B84" s="37" t="s">
        <v>661</v>
      </c>
      <c r="C84" s="25"/>
      <c r="D84" s="22"/>
      <c r="E84" s="22"/>
      <c r="F84" s="22"/>
      <c r="G84" s="22"/>
      <c r="H84" s="22"/>
      <c r="I84" s="22"/>
      <c r="J84" s="22"/>
      <c r="K84" s="22"/>
      <c r="L84" s="22"/>
      <c r="M84" s="22">
        <v>2.5</v>
      </c>
      <c r="N84" s="22">
        <v>12.5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38"/>
      <c r="AF84" s="38"/>
      <c r="AG84" s="38"/>
      <c r="AH84" s="38"/>
      <c r="AI84" s="21"/>
      <c r="AJ84" s="21"/>
      <c r="AM84" s="38">
        <f t="shared" si="1"/>
        <v>15</v>
      </c>
    </row>
    <row r="85" spans="1:39" x14ac:dyDescent="0.3">
      <c r="A85" s="58">
        <v>79</v>
      </c>
      <c r="B85" s="37" t="s">
        <v>451</v>
      </c>
      <c r="C85" s="25">
        <v>40736</v>
      </c>
      <c r="D85" s="22">
        <v>0</v>
      </c>
      <c r="E85" s="22">
        <v>0</v>
      </c>
      <c r="F85" s="22">
        <v>0</v>
      </c>
      <c r="G85" s="22">
        <v>12.5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38"/>
      <c r="AF85" s="38"/>
      <c r="AG85" s="38"/>
      <c r="AH85" s="38"/>
      <c r="AI85" s="21"/>
      <c r="AJ85" s="21"/>
      <c r="AM85" s="38">
        <f t="shared" si="1"/>
        <v>12.5</v>
      </c>
    </row>
    <row r="86" spans="1:39" x14ac:dyDescent="0.3">
      <c r="A86" s="58">
        <v>79</v>
      </c>
      <c r="B86" s="37" t="s">
        <v>452</v>
      </c>
      <c r="C86" s="25">
        <v>40865</v>
      </c>
      <c r="D86" s="22">
        <v>0</v>
      </c>
      <c r="E86" s="22">
        <v>0</v>
      </c>
      <c r="F86" s="22">
        <v>0</v>
      </c>
      <c r="G86" s="22">
        <v>12.5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38"/>
      <c r="AF86" s="38"/>
      <c r="AG86" s="38"/>
      <c r="AH86" s="38"/>
      <c r="AI86" s="21"/>
      <c r="AJ86" s="21"/>
      <c r="AM86" s="38">
        <f t="shared" si="1"/>
        <v>12.5</v>
      </c>
    </row>
    <row r="87" spans="1:39" x14ac:dyDescent="0.3">
      <c r="A87" s="58">
        <v>79</v>
      </c>
      <c r="B87" s="37" t="s">
        <v>449</v>
      </c>
      <c r="C87" s="25">
        <v>44920</v>
      </c>
      <c r="D87" s="22">
        <v>0</v>
      </c>
      <c r="E87" s="22">
        <v>0</v>
      </c>
      <c r="F87" s="22">
        <v>0</v>
      </c>
      <c r="G87" s="22">
        <v>12.5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38"/>
      <c r="AF87" s="38"/>
      <c r="AG87" s="38"/>
      <c r="AH87" s="38"/>
      <c r="AI87" s="21"/>
      <c r="AJ87" s="21"/>
      <c r="AM87" s="38">
        <f t="shared" si="1"/>
        <v>12.5</v>
      </c>
    </row>
    <row r="88" spans="1:39" x14ac:dyDescent="0.3">
      <c r="A88" s="58">
        <v>79</v>
      </c>
      <c r="B88" s="37" t="s">
        <v>497</v>
      </c>
      <c r="C88" s="25" t="s">
        <v>610</v>
      </c>
      <c r="D88" s="22">
        <v>0</v>
      </c>
      <c r="E88" s="22">
        <v>0</v>
      </c>
      <c r="F88" s="22">
        <v>0</v>
      </c>
      <c r="G88" s="22">
        <v>0</v>
      </c>
      <c r="H88" s="22">
        <v>5</v>
      </c>
      <c r="I88" s="22">
        <v>0</v>
      </c>
      <c r="J88" s="22">
        <v>5</v>
      </c>
      <c r="K88" s="22">
        <v>0</v>
      </c>
      <c r="L88" s="22">
        <v>0</v>
      </c>
      <c r="M88" s="22">
        <v>2.5</v>
      </c>
      <c r="N88" s="22">
        <v>0</v>
      </c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38"/>
      <c r="AF88" s="38"/>
      <c r="AG88" s="38"/>
      <c r="AH88" s="38"/>
      <c r="AI88" s="21"/>
      <c r="AJ88" s="21"/>
      <c r="AM88" s="38">
        <f t="shared" si="1"/>
        <v>12.5</v>
      </c>
    </row>
    <row r="89" spans="1:39" x14ac:dyDescent="0.3">
      <c r="A89" s="58">
        <v>83</v>
      </c>
      <c r="B89" s="37" t="s">
        <v>442</v>
      </c>
      <c r="C89" s="25"/>
      <c r="D89" s="22">
        <v>0</v>
      </c>
      <c r="E89" s="22">
        <v>0</v>
      </c>
      <c r="F89" s="22">
        <v>5</v>
      </c>
      <c r="G89" s="22">
        <v>0</v>
      </c>
      <c r="H89" s="22">
        <v>5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38"/>
      <c r="AF89" s="38"/>
      <c r="AG89" s="38"/>
      <c r="AH89" s="38"/>
      <c r="AI89" s="21"/>
      <c r="AJ89" s="21"/>
      <c r="AM89" s="38">
        <f t="shared" si="1"/>
        <v>10</v>
      </c>
    </row>
    <row r="90" spans="1:39" x14ac:dyDescent="0.3">
      <c r="A90" s="58">
        <v>84</v>
      </c>
      <c r="B90" s="37" t="s">
        <v>501</v>
      </c>
      <c r="C90" s="25">
        <v>40672</v>
      </c>
      <c r="D90" s="22">
        <v>0</v>
      </c>
      <c r="E90" s="22">
        <v>0</v>
      </c>
      <c r="F90" s="22">
        <v>0</v>
      </c>
      <c r="G90" s="22">
        <v>0</v>
      </c>
      <c r="H90" s="22">
        <v>5</v>
      </c>
      <c r="I90" s="22">
        <v>0</v>
      </c>
      <c r="J90" s="22">
        <v>0</v>
      </c>
      <c r="K90" s="22">
        <v>0</v>
      </c>
      <c r="L90" s="22">
        <v>0</v>
      </c>
      <c r="M90" s="22">
        <v>2.5</v>
      </c>
      <c r="N90" s="22">
        <v>0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38"/>
      <c r="AF90" s="38"/>
      <c r="AG90" s="38"/>
      <c r="AH90" s="38"/>
      <c r="AI90" s="21"/>
      <c r="AJ90" s="21"/>
      <c r="AM90" s="38">
        <f t="shared" si="1"/>
        <v>7.5</v>
      </c>
    </row>
    <row r="91" spans="1:39" x14ac:dyDescent="0.3">
      <c r="A91" s="58">
        <v>84</v>
      </c>
      <c r="B91" s="37" t="s">
        <v>213</v>
      </c>
      <c r="C91" s="25" t="s">
        <v>280</v>
      </c>
      <c r="D91" s="22">
        <v>0</v>
      </c>
      <c r="E91" s="22">
        <v>0</v>
      </c>
      <c r="F91" s="22">
        <v>0</v>
      </c>
      <c r="G91" s="22">
        <v>7.5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38"/>
      <c r="AF91" s="38"/>
      <c r="AG91" s="38"/>
      <c r="AH91" s="38"/>
      <c r="AI91" s="21"/>
      <c r="AJ91" s="21"/>
      <c r="AM91" s="38">
        <f t="shared" si="1"/>
        <v>7.5</v>
      </c>
    </row>
    <row r="92" spans="1:39" x14ac:dyDescent="0.3">
      <c r="A92" s="58">
        <v>86</v>
      </c>
      <c r="B92" s="37" t="s">
        <v>500</v>
      </c>
      <c r="C92" s="25">
        <v>41038</v>
      </c>
      <c r="D92" s="22">
        <v>0</v>
      </c>
      <c r="E92" s="22">
        <v>0</v>
      </c>
      <c r="F92" s="22">
        <v>0</v>
      </c>
      <c r="G92" s="22">
        <v>0</v>
      </c>
      <c r="H92" s="22">
        <v>5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38"/>
      <c r="AF92" s="38"/>
      <c r="AG92" s="38"/>
      <c r="AH92" s="38"/>
      <c r="AI92" s="21"/>
      <c r="AJ92" s="21"/>
      <c r="AM92" s="38">
        <f t="shared" si="1"/>
        <v>5</v>
      </c>
    </row>
    <row r="93" spans="1:39" x14ac:dyDescent="0.3">
      <c r="A93" s="58">
        <v>86</v>
      </c>
      <c r="B93" s="37" t="s">
        <v>444</v>
      </c>
      <c r="C93" s="25" t="s">
        <v>611</v>
      </c>
      <c r="D93" s="22">
        <v>0</v>
      </c>
      <c r="E93" s="22">
        <v>0</v>
      </c>
      <c r="F93" s="22">
        <v>5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38"/>
      <c r="AF93" s="38"/>
      <c r="AG93" s="38"/>
      <c r="AH93" s="38"/>
      <c r="AI93" s="21"/>
      <c r="AJ93" s="21"/>
      <c r="AM93" s="38">
        <f t="shared" si="1"/>
        <v>5</v>
      </c>
    </row>
    <row r="94" spans="1:39" x14ac:dyDescent="0.3">
      <c r="A94" s="58">
        <v>86</v>
      </c>
      <c r="B94" s="37" t="s">
        <v>437</v>
      </c>
      <c r="C94" s="25"/>
      <c r="D94" s="22">
        <v>0</v>
      </c>
      <c r="E94" s="22">
        <v>0</v>
      </c>
      <c r="F94" s="22">
        <v>5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38"/>
      <c r="AF94" s="38"/>
      <c r="AG94" s="38"/>
      <c r="AH94" s="38"/>
      <c r="AI94" s="21"/>
      <c r="AJ94" s="21"/>
      <c r="AM94" s="38">
        <f t="shared" si="1"/>
        <v>5</v>
      </c>
    </row>
    <row r="95" spans="1:39" x14ac:dyDescent="0.3">
      <c r="A95" s="58">
        <v>86</v>
      </c>
      <c r="B95" s="37" t="s">
        <v>406</v>
      </c>
      <c r="C95" s="25"/>
      <c r="D95" s="22"/>
      <c r="E95" s="22"/>
      <c r="F95" s="22"/>
      <c r="G95" s="22"/>
      <c r="H95" s="22"/>
      <c r="I95" s="22"/>
      <c r="J95" s="22"/>
      <c r="K95" s="22"/>
      <c r="L95" s="22"/>
      <c r="M95" s="22">
        <v>5</v>
      </c>
      <c r="N95" s="22">
        <v>0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38"/>
      <c r="AF95" s="38"/>
      <c r="AG95" s="38"/>
      <c r="AH95" s="38"/>
      <c r="AI95" s="21"/>
      <c r="AJ95" s="21"/>
      <c r="AM95" s="38">
        <f t="shared" si="1"/>
        <v>5</v>
      </c>
    </row>
    <row r="96" spans="1:39" x14ac:dyDescent="0.3">
      <c r="A96" s="58">
        <v>90</v>
      </c>
      <c r="B96" s="37" t="s">
        <v>662</v>
      </c>
      <c r="C96" s="25"/>
      <c r="D96" s="22"/>
      <c r="E96" s="22"/>
      <c r="F96" s="22"/>
      <c r="G96" s="22"/>
      <c r="H96" s="22"/>
      <c r="I96" s="22"/>
      <c r="J96" s="22"/>
      <c r="K96" s="22"/>
      <c r="L96" s="22"/>
      <c r="M96" s="22">
        <v>2.5</v>
      </c>
      <c r="N96" s="22">
        <v>0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38"/>
      <c r="AF96" s="38"/>
      <c r="AG96" s="38"/>
      <c r="AH96" s="38"/>
      <c r="AI96" s="21"/>
      <c r="AJ96" s="21"/>
      <c r="AM96" s="38">
        <f t="shared" si="1"/>
        <v>2.5</v>
      </c>
    </row>
    <row r="97" spans="1:39" x14ac:dyDescent="0.3">
      <c r="A97" s="58">
        <v>90</v>
      </c>
      <c r="B97" s="37" t="s">
        <v>663</v>
      </c>
      <c r="C97" s="25"/>
      <c r="D97" s="22"/>
      <c r="E97" s="22"/>
      <c r="F97" s="22"/>
      <c r="G97" s="22"/>
      <c r="H97" s="22"/>
      <c r="I97" s="22"/>
      <c r="J97" s="22"/>
      <c r="K97" s="22"/>
      <c r="L97" s="22"/>
      <c r="M97" s="22">
        <v>2.5</v>
      </c>
      <c r="N97" s="22">
        <v>0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38"/>
      <c r="AF97" s="38"/>
      <c r="AG97" s="38"/>
      <c r="AH97" s="38"/>
      <c r="AI97" s="21"/>
      <c r="AJ97" s="21"/>
      <c r="AM97" s="38">
        <f t="shared" si="1"/>
        <v>2.5</v>
      </c>
    </row>
    <row r="98" spans="1:39" x14ac:dyDescent="0.3">
      <c r="A98" s="58">
        <v>90</v>
      </c>
      <c r="B98" s="37" t="s">
        <v>664</v>
      </c>
      <c r="C98" s="25"/>
      <c r="D98" s="22"/>
      <c r="E98" s="22"/>
      <c r="F98" s="22"/>
      <c r="G98" s="22"/>
      <c r="H98" s="22"/>
      <c r="I98" s="22"/>
      <c r="J98" s="22"/>
      <c r="K98" s="22"/>
      <c r="L98" s="22"/>
      <c r="M98" s="22">
        <v>2.5</v>
      </c>
      <c r="N98" s="22">
        <v>0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38"/>
      <c r="AF98" s="38"/>
      <c r="AG98" s="38"/>
      <c r="AH98" s="38"/>
      <c r="AI98" s="21"/>
      <c r="AJ98" s="21"/>
      <c r="AM98" s="38">
        <f t="shared" si="1"/>
        <v>2.5</v>
      </c>
    </row>
    <row r="99" spans="1:39" x14ac:dyDescent="0.3">
      <c r="A99" s="58">
        <v>90</v>
      </c>
      <c r="B99" s="37" t="s">
        <v>205</v>
      </c>
      <c r="C99" s="25"/>
      <c r="D99" s="22"/>
      <c r="E99" s="22"/>
      <c r="F99" s="22"/>
      <c r="G99" s="22"/>
      <c r="H99" s="22"/>
      <c r="I99" s="22"/>
      <c r="J99" s="22"/>
      <c r="K99" s="22"/>
      <c r="L99" s="22"/>
      <c r="M99" s="22">
        <v>2.5</v>
      </c>
      <c r="N99" s="22">
        <v>0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38"/>
      <c r="AF99" s="38"/>
      <c r="AG99" s="38"/>
      <c r="AH99" s="38"/>
      <c r="AI99" s="21"/>
      <c r="AJ99" s="21"/>
      <c r="AM99" s="38">
        <f t="shared" si="1"/>
        <v>2.5</v>
      </c>
    </row>
    <row r="100" spans="1:39" x14ac:dyDescent="0.3">
      <c r="A100" s="58"/>
      <c r="B100" s="37"/>
      <c r="C100" s="26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38"/>
      <c r="AF100" s="38"/>
      <c r="AG100" s="38"/>
      <c r="AH100" s="38"/>
      <c r="AI100" s="21"/>
      <c r="AJ100" s="21"/>
      <c r="AM100" s="38">
        <f t="shared" si="1"/>
        <v>0</v>
      </c>
    </row>
    <row r="101" spans="1:39" x14ac:dyDescent="0.3">
      <c r="A101" s="58"/>
      <c r="B101" s="37"/>
      <c r="C101" s="26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38"/>
      <c r="AF101" s="38"/>
      <c r="AG101" s="38"/>
      <c r="AH101" s="38"/>
      <c r="AI101" s="21"/>
      <c r="AJ101" s="21"/>
      <c r="AM101" s="38">
        <f t="shared" ref="AM101:AM102" si="2">+SUM(D101:AJ101)</f>
        <v>0</v>
      </c>
    </row>
    <row r="102" spans="1:39" x14ac:dyDescent="0.3">
      <c r="A102" s="58"/>
      <c r="B102" s="37"/>
      <c r="C102" s="26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38"/>
      <c r="AF102" s="38"/>
      <c r="AG102" s="38"/>
      <c r="AH102" s="38"/>
      <c r="AI102" s="21"/>
      <c r="AJ102" s="21"/>
      <c r="AM102" s="38">
        <f t="shared" si="2"/>
        <v>0</v>
      </c>
    </row>
    <row r="103" spans="1:39" x14ac:dyDescent="0.3">
      <c r="A103" s="58"/>
      <c r="B103" s="37"/>
      <c r="C103" s="26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38"/>
      <c r="AF103" s="38"/>
      <c r="AG103" s="38"/>
      <c r="AH103" s="38"/>
      <c r="AI103" s="21"/>
      <c r="AJ103" s="21"/>
      <c r="AM103" s="38">
        <f t="shared" ref="AM103:AM105" si="3">+SUM(D103:AJ103)</f>
        <v>0</v>
      </c>
    </row>
    <row r="104" spans="1:39" x14ac:dyDescent="0.3">
      <c r="A104" s="58"/>
      <c r="B104" s="37"/>
      <c r="C104" s="26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38"/>
      <c r="AF104" s="38"/>
      <c r="AG104" s="38"/>
      <c r="AH104" s="38"/>
      <c r="AI104" s="21"/>
      <c r="AJ104" s="21"/>
      <c r="AM104" s="38">
        <f t="shared" si="3"/>
        <v>0</v>
      </c>
    </row>
    <row r="105" spans="1:39" x14ac:dyDescent="0.3">
      <c r="AM105" s="38">
        <f t="shared" si="3"/>
        <v>0</v>
      </c>
    </row>
    <row r="106" spans="1:39" x14ac:dyDescent="0.3">
      <c r="AM106" s="38"/>
    </row>
    <row r="107" spans="1:39" x14ac:dyDescent="0.3">
      <c r="AM107" s="38"/>
    </row>
  </sheetData>
  <autoFilter ref="A6:AM6" xr:uid="{00000000-0009-0000-0000-000002000000}">
    <sortState xmlns:xlrd2="http://schemas.microsoft.com/office/spreadsheetml/2017/richdata2" ref="A7:AM105">
      <sortCondition descending="1" ref="AM6"/>
    </sortState>
  </autoFilter>
  <sortState xmlns:xlrd2="http://schemas.microsoft.com/office/spreadsheetml/2017/richdata2" ref="A7:AM91">
    <sortCondition descending="1" ref="AM7:AM91"/>
  </sortState>
  <mergeCells count="18">
    <mergeCell ref="T5:U5"/>
    <mergeCell ref="AA5:AB5"/>
    <mergeCell ref="Y5:Z5"/>
    <mergeCell ref="AC5:AD5"/>
    <mergeCell ref="A1:AM1"/>
    <mergeCell ref="A2:AM2"/>
    <mergeCell ref="A3:AM3"/>
    <mergeCell ref="A4:AM4"/>
    <mergeCell ref="A5:C5"/>
    <mergeCell ref="D5:E5"/>
    <mergeCell ref="F5:G5"/>
    <mergeCell ref="H5:I5"/>
    <mergeCell ref="O5:P5"/>
    <mergeCell ref="R5:S5"/>
    <mergeCell ref="AE5:AF5"/>
    <mergeCell ref="AG5:AH5"/>
    <mergeCell ref="AK5:AL5"/>
    <mergeCell ref="AI5:AJ5"/>
  </mergeCells>
  <conditionalFormatting sqref="B1:B1048576">
    <cfRule type="duplicateValues" dxfId="42" priority="6"/>
    <cfRule type="duplicateValues" dxfId="41" priority="8"/>
    <cfRule type="duplicateValues" dxfId="40" priority="9"/>
  </conditionalFormatting>
  <conditionalFormatting sqref="C1:C6 C100:C1048576">
    <cfRule type="duplicateValues" dxfId="39" priority="4"/>
  </conditionalFormatting>
  <conditionalFormatting sqref="AM1:AM6 AM108:AM1048576">
    <cfRule type="duplicateValues" dxfId="38" priority="5"/>
  </conditionalFormatting>
  <conditionalFormatting sqref="AM108:AM1048576 AM1:AM6">
    <cfRule type="duplicateValues" dxfId="37" priority="7"/>
  </conditionalFormatting>
  <printOptions horizontalCentered="1" verticalCentered="1"/>
  <pageMargins left="0.39370078740157483" right="0.39370078740157483" top="0.39370078740157483" bottom="0.39370078740157483" header="0" footer="0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AK101"/>
  <sheetViews>
    <sheetView showGridLines="0" view="pageBreakPreview" topLeftCell="A67" zoomScale="85" zoomScaleNormal="98" zoomScaleSheetLayoutView="85" workbookViewId="0">
      <selection activeCell="AP6" sqref="D1:AP1048576"/>
    </sheetView>
  </sheetViews>
  <sheetFormatPr baseColWidth="10" defaultColWidth="17.109375" defaultRowHeight="18" x14ac:dyDescent="0.3"/>
  <cols>
    <col min="1" max="1" width="17.88671875" style="52" bestFit="1" customWidth="1"/>
    <col min="2" max="2" width="37" style="28" bestFit="1" customWidth="1"/>
    <col min="3" max="3" width="28.5546875" style="23" bestFit="1" customWidth="1"/>
    <col min="4" max="4" width="18.6640625" style="23" hidden="1" customWidth="1"/>
    <col min="5" max="5" width="15.109375" style="23" hidden="1" customWidth="1"/>
    <col min="6" max="6" width="18.6640625" style="23" hidden="1" customWidth="1"/>
    <col min="7" max="7" width="10" style="23" hidden="1" customWidth="1"/>
    <col min="8" max="8" width="15.109375" style="23" hidden="1" customWidth="1"/>
    <col min="9" max="9" width="10" style="23" hidden="1" customWidth="1"/>
    <col min="10" max="10" width="18.6640625" style="23" hidden="1" customWidth="1"/>
    <col min="11" max="11" width="15.109375" style="23" hidden="1" customWidth="1"/>
    <col min="12" max="12" width="36.44140625" style="23" hidden="1" customWidth="1"/>
    <col min="13" max="13" width="18.6640625" style="23" hidden="1" customWidth="1"/>
    <col min="14" max="14" width="15.5546875" style="23" hidden="1" customWidth="1"/>
    <col min="15" max="16" width="28.33203125" style="29" hidden="1" customWidth="1"/>
    <col min="17" max="17" width="29.5546875" style="29" hidden="1" customWidth="1"/>
    <col min="18" max="18" width="45.33203125" style="29" hidden="1" customWidth="1"/>
    <col min="19" max="19" width="19.5546875" style="29" hidden="1" customWidth="1"/>
    <col min="20" max="20" width="18.6640625" style="29" hidden="1" customWidth="1"/>
    <col min="21" max="21" width="15.109375" style="29" hidden="1" customWidth="1"/>
    <col min="22" max="22" width="18.6640625" style="29" hidden="1" customWidth="1"/>
    <col min="23" max="23" width="15.109375" style="29" hidden="1" customWidth="1"/>
    <col min="24" max="24" width="18.6640625" style="29" hidden="1" customWidth="1"/>
    <col min="25" max="25" width="15.109375" style="29" hidden="1" customWidth="1"/>
    <col min="26" max="26" width="39.109375" style="29" hidden="1" customWidth="1"/>
    <col min="27" max="27" width="39.5546875" style="29" hidden="1" customWidth="1"/>
    <col min="28" max="28" width="18.6640625" style="29" hidden="1" customWidth="1"/>
    <col min="29" max="30" width="15.109375" style="29" hidden="1" customWidth="1"/>
    <col min="31" max="31" width="10" style="29" hidden="1" customWidth="1"/>
    <col min="32" max="32" width="16.33203125" style="29" hidden="1" customWidth="1"/>
    <col min="33" max="33" width="14" style="29" hidden="1" customWidth="1"/>
    <col min="34" max="34" width="18.6640625" style="29" hidden="1" customWidth="1"/>
    <col min="35" max="35" width="10" style="29" hidden="1" customWidth="1"/>
    <col min="36" max="36" width="15.77734375" style="29" hidden="1" customWidth="1"/>
    <col min="37" max="37" width="15.88671875" style="23" hidden="1" customWidth="1"/>
    <col min="38" max="42" width="0" style="23" hidden="1" customWidth="1"/>
    <col min="43" max="16384" width="17.109375" style="23"/>
  </cols>
  <sheetData>
    <row r="1" spans="1:36" s="42" customFormat="1" ht="25.8" x14ac:dyDescent="0.3">
      <c r="A1" s="79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1"/>
    </row>
    <row r="2" spans="1:36" s="42" customFormat="1" ht="25.8" x14ac:dyDescent="0.3">
      <c r="A2" s="82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4"/>
    </row>
    <row r="3" spans="1:36" s="42" customFormat="1" ht="25.8" x14ac:dyDescent="0.3">
      <c r="A3" s="85">
        <f ca="1">TODAY()</f>
        <v>46006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7"/>
    </row>
    <row r="4" spans="1:36" s="42" customFormat="1" ht="26.4" thickBot="1" x14ac:dyDescent="0.35">
      <c r="A4" s="88" t="s">
        <v>264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90"/>
    </row>
    <row r="5" spans="1:36" s="7" customFormat="1" ht="54.6" thickBot="1" x14ac:dyDescent="0.35">
      <c r="A5" s="91" t="s">
        <v>5</v>
      </c>
      <c r="B5" s="92"/>
      <c r="C5" s="93"/>
      <c r="D5" s="77" t="s">
        <v>20</v>
      </c>
      <c r="E5" s="78"/>
      <c r="F5" s="77" t="s">
        <v>21</v>
      </c>
      <c r="G5" s="101"/>
      <c r="H5" s="101"/>
      <c r="I5" s="94"/>
      <c r="J5" s="77" t="s">
        <v>22</v>
      </c>
      <c r="K5" s="78"/>
      <c r="L5" s="53" t="s">
        <v>23</v>
      </c>
      <c r="M5" s="77" t="s">
        <v>24</v>
      </c>
      <c r="N5" s="94"/>
      <c r="O5" s="40" t="s">
        <v>26</v>
      </c>
      <c r="P5" s="40" t="s">
        <v>25</v>
      </c>
      <c r="Q5" s="40" t="s">
        <v>27</v>
      </c>
      <c r="R5" s="4" t="s">
        <v>462</v>
      </c>
      <c r="S5" s="4" t="s">
        <v>465</v>
      </c>
      <c r="T5" s="95" t="s">
        <v>518</v>
      </c>
      <c r="U5" s="96"/>
      <c r="V5" s="95" t="s">
        <v>514</v>
      </c>
      <c r="W5" s="96"/>
      <c r="X5" s="95" t="s">
        <v>515</v>
      </c>
      <c r="Y5" s="96"/>
      <c r="Z5" s="4" t="s">
        <v>519</v>
      </c>
      <c r="AA5" s="4" t="s">
        <v>532</v>
      </c>
      <c r="AB5" s="102" t="s">
        <v>600</v>
      </c>
      <c r="AC5" s="102"/>
      <c r="AD5" s="95" t="s">
        <v>670</v>
      </c>
      <c r="AE5" s="96"/>
      <c r="AF5" s="103" t="s">
        <v>681</v>
      </c>
      <c r="AG5" s="104"/>
      <c r="AH5" s="99" t="s">
        <v>686</v>
      </c>
      <c r="AI5" s="100"/>
      <c r="AJ5" s="6" t="s">
        <v>4</v>
      </c>
    </row>
    <row r="6" spans="1:36" s="7" customFormat="1" ht="18.600000000000001" thickBot="1" x14ac:dyDescent="0.35">
      <c r="A6" s="43" t="s">
        <v>6</v>
      </c>
      <c r="B6" s="44" t="s">
        <v>1</v>
      </c>
      <c r="C6" s="45" t="s">
        <v>0</v>
      </c>
      <c r="D6" s="11" t="s">
        <v>2</v>
      </c>
      <c r="E6" s="11" t="s">
        <v>3</v>
      </c>
      <c r="F6" s="46" t="s">
        <v>2</v>
      </c>
      <c r="G6" s="46" t="s">
        <v>81</v>
      </c>
      <c r="H6" s="46" t="s">
        <v>3</v>
      </c>
      <c r="I6" s="46" t="s">
        <v>81</v>
      </c>
      <c r="J6" s="46" t="s">
        <v>2</v>
      </c>
      <c r="K6" s="46" t="s">
        <v>3</v>
      </c>
      <c r="L6" s="46" t="s">
        <v>2</v>
      </c>
      <c r="M6" s="46" t="s">
        <v>2</v>
      </c>
      <c r="N6" s="46" t="s">
        <v>554</v>
      </c>
      <c r="O6" s="46" t="s">
        <v>2</v>
      </c>
      <c r="P6" s="46" t="s">
        <v>2</v>
      </c>
      <c r="Q6" s="47" t="s">
        <v>3</v>
      </c>
      <c r="R6" s="34" t="s">
        <v>2</v>
      </c>
      <c r="S6" s="34"/>
      <c r="T6" s="16" t="s">
        <v>2</v>
      </c>
      <c r="U6" s="16" t="s">
        <v>3</v>
      </c>
      <c r="V6" s="16" t="s">
        <v>2</v>
      </c>
      <c r="W6" s="16" t="s">
        <v>3</v>
      </c>
      <c r="X6" s="16" t="s">
        <v>2</v>
      </c>
      <c r="Y6" s="16" t="s">
        <v>3</v>
      </c>
      <c r="Z6" s="16" t="s">
        <v>3</v>
      </c>
      <c r="AA6" s="16" t="s">
        <v>2</v>
      </c>
      <c r="AB6" s="16" t="s">
        <v>2</v>
      </c>
      <c r="AC6" s="16" t="s">
        <v>3</v>
      </c>
      <c r="AD6" s="16" t="s">
        <v>3</v>
      </c>
      <c r="AE6" s="16" t="s">
        <v>81</v>
      </c>
      <c r="AF6" s="16" t="s">
        <v>683</v>
      </c>
      <c r="AG6" s="16" t="s">
        <v>684</v>
      </c>
      <c r="AH6" s="74" t="s">
        <v>2</v>
      </c>
      <c r="AI6" s="74" t="s">
        <v>81</v>
      </c>
      <c r="AJ6" s="17" t="s">
        <v>333</v>
      </c>
    </row>
    <row r="7" spans="1:36" x14ac:dyDescent="0.3">
      <c r="A7" s="35">
        <v>1</v>
      </c>
      <c r="B7" s="36" t="s">
        <v>250</v>
      </c>
      <c r="C7" s="26">
        <v>40042</v>
      </c>
      <c r="D7" s="21">
        <v>110</v>
      </c>
      <c r="E7" s="21">
        <v>62.5</v>
      </c>
      <c r="F7" s="21">
        <v>250</v>
      </c>
      <c r="G7" s="21"/>
      <c r="H7" s="21">
        <v>62.5</v>
      </c>
      <c r="I7" s="21"/>
      <c r="J7" s="21">
        <v>180</v>
      </c>
      <c r="K7" s="21">
        <v>45</v>
      </c>
      <c r="L7" s="21">
        <v>180</v>
      </c>
      <c r="M7" s="21">
        <v>250</v>
      </c>
      <c r="N7" s="21"/>
      <c r="O7" s="21">
        <v>70</v>
      </c>
      <c r="P7" s="21">
        <v>270</v>
      </c>
      <c r="Q7" s="21">
        <v>62.5</v>
      </c>
      <c r="R7" s="21">
        <v>120</v>
      </c>
      <c r="S7" s="21"/>
      <c r="T7" s="21">
        <v>0</v>
      </c>
      <c r="U7" s="21">
        <v>63.75</v>
      </c>
      <c r="V7" s="21"/>
      <c r="W7" s="21"/>
      <c r="X7" s="21"/>
      <c r="Y7" s="21"/>
      <c r="Z7" s="21">
        <v>30</v>
      </c>
      <c r="AA7" s="21">
        <v>120</v>
      </c>
      <c r="AB7" s="21">
        <v>85</v>
      </c>
      <c r="AC7" s="21">
        <v>0</v>
      </c>
      <c r="AD7" s="21">
        <v>62.5</v>
      </c>
      <c r="AE7" s="21"/>
      <c r="AF7" s="21"/>
      <c r="AG7" s="21"/>
      <c r="AH7" s="21">
        <v>120</v>
      </c>
      <c r="AI7" s="21"/>
      <c r="AJ7" s="21">
        <f t="shared" ref="AJ7:AJ38" si="0">+SUM(D7:AI7)</f>
        <v>2143.75</v>
      </c>
    </row>
    <row r="8" spans="1:36" x14ac:dyDescent="0.3">
      <c r="A8" s="35">
        <v>2</v>
      </c>
      <c r="B8" s="36" t="s">
        <v>252</v>
      </c>
      <c r="C8" s="26">
        <v>40353</v>
      </c>
      <c r="D8" s="21">
        <v>50</v>
      </c>
      <c r="E8" s="21">
        <v>45</v>
      </c>
      <c r="F8" s="21">
        <v>50</v>
      </c>
      <c r="G8" s="21"/>
      <c r="H8" s="21">
        <v>30</v>
      </c>
      <c r="I8" s="21"/>
      <c r="J8" s="21">
        <v>250</v>
      </c>
      <c r="K8" s="21">
        <v>62.5</v>
      </c>
      <c r="L8" s="21">
        <v>250</v>
      </c>
      <c r="M8" s="21">
        <v>180</v>
      </c>
      <c r="N8" s="21"/>
      <c r="O8" s="21">
        <v>180</v>
      </c>
      <c r="P8" s="21">
        <v>375</v>
      </c>
      <c r="Q8" s="21">
        <v>0</v>
      </c>
      <c r="R8" s="21"/>
      <c r="S8" s="21">
        <v>65</v>
      </c>
      <c r="T8" s="21">
        <v>170</v>
      </c>
      <c r="U8" s="21">
        <f>3.75*17</f>
        <v>63.75</v>
      </c>
      <c r="V8" s="21">
        <v>0</v>
      </c>
      <c r="W8" s="21">
        <v>63.75</v>
      </c>
      <c r="X8" s="21"/>
      <c r="Y8" s="21"/>
      <c r="Z8" s="21">
        <v>45</v>
      </c>
      <c r="AA8" s="21"/>
      <c r="AB8" s="21">
        <f>9*17</f>
        <v>153</v>
      </c>
      <c r="AC8" s="21">
        <f>0.75*17</f>
        <v>12.75</v>
      </c>
      <c r="AD8" s="21">
        <v>30</v>
      </c>
      <c r="AE8" s="21"/>
      <c r="AF8" s="21">
        <v>0</v>
      </c>
      <c r="AG8" s="21">
        <v>12.75</v>
      </c>
      <c r="AH8" s="21">
        <v>50</v>
      </c>
      <c r="AI8" s="21"/>
      <c r="AJ8" s="21">
        <f t="shared" si="0"/>
        <v>2138.5</v>
      </c>
    </row>
    <row r="9" spans="1:36" x14ac:dyDescent="0.3">
      <c r="A9" s="35">
        <v>3</v>
      </c>
      <c r="B9" s="36" t="s">
        <v>153</v>
      </c>
      <c r="C9" s="26">
        <v>40101</v>
      </c>
      <c r="D9" s="21">
        <v>180</v>
      </c>
      <c r="E9" s="21">
        <v>62.5</v>
      </c>
      <c r="F9" s="21">
        <v>110</v>
      </c>
      <c r="G9" s="21"/>
      <c r="H9" s="21">
        <v>62.5</v>
      </c>
      <c r="I9" s="21"/>
      <c r="J9" s="21">
        <v>80</v>
      </c>
      <c r="K9" s="21">
        <v>45</v>
      </c>
      <c r="L9" s="21">
        <v>70</v>
      </c>
      <c r="M9" s="21">
        <v>120</v>
      </c>
      <c r="N9" s="21">
        <v>-5</v>
      </c>
      <c r="O9" s="21">
        <v>250</v>
      </c>
      <c r="P9" s="21">
        <v>180</v>
      </c>
      <c r="Q9" s="21">
        <v>62.5</v>
      </c>
      <c r="R9" s="21">
        <v>80</v>
      </c>
      <c r="S9" s="21">
        <v>65</v>
      </c>
      <c r="T9" s="21"/>
      <c r="U9" s="21"/>
      <c r="V9" s="21"/>
      <c r="W9" s="21"/>
      <c r="X9" s="21"/>
      <c r="Y9" s="21"/>
      <c r="Z9" s="21">
        <v>30</v>
      </c>
      <c r="AA9" s="21">
        <v>35</v>
      </c>
      <c r="AB9" s="21"/>
      <c r="AC9" s="21"/>
      <c r="AD9" s="21">
        <v>45</v>
      </c>
      <c r="AE9" s="21">
        <v>-5</v>
      </c>
      <c r="AF9" s="21"/>
      <c r="AG9" s="21"/>
      <c r="AH9" s="21"/>
      <c r="AI9" s="21"/>
      <c r="AJ9" s="21">
        <f t="shared" si="0"/>
        <v>1467.5</v>
      </c>
    </row>
    <row r="10" spans="1:36" x14ac:dyDescent="0.3">
      <c r="A10" s="35">
        <v>4</v>
      </c>
      <c r="B10" s="36" t="s">
        <v>248</v>
      </c>
      <c r="C10" s="26" t="s">
        <v>377</v>
      </c>
      <c r="D10" s="21">
        <v>250</v>
      </c>
      <c r="E10" s="21">
        <v>45</v>
      </c>
      <c r="F10" s="21">
        <v>180</v>
      </c>
      <c r="G10" s="21"/>
      <c r="H10" s="21">
        <v>30</v>
      </c>
      <c r="I10" s="21"/>
      <c r="J10" s="21">
        <v>110</v>
      </c>
      <c r="K10" s="21">
        <v>62.5</v>
      </c>
      <c r="L10" s="21">
        <v>120</v>
      </c>
      <c r="M10" s="21">
        <v>110</v>
      </c>
      <c r="N10" s="21"/>
      <c r="O10" s="21">
        <v>80</v>
      </c>
      <c r="P10" s="21">
        <v>180</v>
      </c>
      <c r="Q10" s="21">
        <v>0</v>
      </c>
      <c r="R10" s="21"/>
      <c r="S10" s="21">
        <v>65</v>
      </c>
      <c r="T10" s="21"/>
      <c r="U10" s="21"/>
      <c r="V10" s="21"/>
      <c r="W10" s="21"/>
      <c r="X10" s="21"/>
      <c r="Y10" s="21"/>
      <c r="Z10" s="21"/>
      <c r="AA10" s="21">
        <v>50</v>
      </c>
      <c r="AB10" s="21"/>
      <c r="AC10" s="21"/>
      <c r="AD10" s="21">
        <v>30</v>
      </c>
      <c r="AE10" s="21"/>
      <c r="AF10" s="21"/>
      <c r="AG10" s="21"/>
      <c r="AH10" s="21"/>
      <c r="AI10" s="21"/>
      <c r="AJ10" s="21">
        <f t="shared" si="0"/>
        <v>1312.5</v>
      </c>
    </row>
    <row r="11" spans="1:36" x14ac:dyDescent="0.3">
      <c r="A11" s="35">
        <v>5</v>
      </c>
      <c r="B11" s="36" t="s">
        <v>251</v>
      </c>
      <c r="C11" s="26">
        <v>40015</v>
      </c>
      <c r="D11" s="21">
        <v>70</v>
      </c>
      <c r="E11" s="21">
        <v>20</v>
      </c>
      <c r="F11" s="21">
        <v>120</v>
      </c>
      <c r="G11" s="21">
        <v>-5</v>
      </c>
      <c r="H11" s="21">
        <v>45</v>
      </c>
      <c r="I11" s="21"/>
      <c r="J11" s="21">
        <v>120</v>
      </c>
      <c r="K11" s="21">
        <v>30</v>
      </c>
      <c r="L11" s="21">
        <v>60</v>
      </c>
      <c r="M11" s="21">
        <v>0</v>
      </c>
      <c r="N11" s="21"/>
      <c r="O11" s="21">
        <v>120</v>
      </c>
      <c r="P11" s="21">
        <v>120</v>
      </c>
      <c r="Q11" s="21">
        <v>0</v>
      </c>
      <c r="R11" s="21"/>
      <c r="S11" s="21"/>
      <c r="T11" s="21"/>
      <c r="U11" s="21"/>
      <c r="V11" s="21"/>
      <c r="W11" s="21"/>
      <c r="X11" s="21"/>
      <c r="Y11" s="21"/>
      <c r="Z11" s="21"/>
      <c r="AA11" s="21">
        <v>80</v>
      </c>
      <c r="AB11" s="21"/>
      <c r="AC11" s="21"/>
      <c r="AD11" s="21">
        <v>45</v>
      </c>
      <c r="AE11" s="21"/>
      <c r="AF11" s="21"/>
      <c r="AG11" s="21"/>
      <c r="AH11" s="21"/>
      <c r="AI11" s="21"/>
      <c r="AJ11" s="21">
        <f t="shared" si="0"/>
        <v>825</v>
      </c>
    </row>
    <row r="12" spans="1:36" x14ac:dyDescent="0.3">
      <c r="A12" s="35">
        <v>6</v>
      </c>
      <c r="B12" s="36" t="s">
        <v>249</v>
      </c>
      <c r="C12" s="26">
        <v>40437</v>
      </c>
      <c r="D12" s="21">
        <v>120</v>
      </c>
      <c r="E12" s="21">
        <v>12.5</v>
      </c>
      <c r="F12" s="21">
        <v>80</v>
      </c>
      <c r="G12" s="21"/>
      <c r="H12" s="21">
        <v>30</v>
      </c>
      <c r="I12" s="21"/>
      <c r="J12" s="21">
        <v>70</v>
      </c>
      <c r="K12" s="21">
        <v>30</v>
      </c>
      <c r="L12" s="21">
        <v>110</v>
      </c>
      <c r="M12" s="21">
        <v>80</v>
      </c>
      <c r="N12" s="21"/>
      <c r="O12" s="21">
        <v>40</v>
      </c>
      <c r="P12" s="21">
        <v>120</v>
      </c>
      <c r="Q12" s="21">
        <v>30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>
        <v>30</v>
      </c>
      <c r="AE12" s="21"/>
      <c r="AF12" s="21"/>
      <c r="AG12" s="21"/>
      <c r="AH12" s="21"/>
      <c r="AI12" s="21"/>
      <c r="AJ12" s="21">
        <f t="shared" si="0"/>
        <v>752.5</v>
      </c>
    </row>
    <row r="13" spans="1:36" x14ac:dyDescent="0.3">
      <c r="A13" s="35">
        <v>7</v>
      </c>
      <c r="B13" s="36" t="s">
        <v>246</v>
      </c>
      <c r="C13" s="26">
        <v>40525</v>
      </c>
      <c r="D13" s="21">
        <v>40</v>
      </c>
      <c r="E13" s="21">
        <v>12.5</v>
      </c>
      <c r="F13" s="21">
        <v>20</v>
      </c>
      <c r="G13" s="21"/>
      <c r="H13" s="21">
        <v>30</v>
      </c>
      <c r="I13" s="21"/>
      <c r="J13" s="21">
        <v>60</v>
      </c>
      <c r="K13" s="21">
        <v>30</v>
      </c>
      <c r="L13" s="21">
        <v>50</v>
      </c>
      <c r="M13" s="21">
        <v>40</v>
      </c>
      <c r="N13" s="21"/>
      <c r="O13" s="21">
        <v>50</v>
      </c>
      <c r="P13" s="21">
        <v>90</v>
      </c>
      <c r="Q13" s="21">
        <v>30</v>
      </c>
      <c r="R13" s="21">
        <v>80</v>
      </c>
      <c r="S13" s="21"/>
      <c r="T13" s="21"/>
      <c r="U13" s="21"/>
      <c r="V13" s="21"/>
      <c r="W13" s="21"/>
      <c r="X13" s="21"/>
      <c r="Y13" s="21"/>
      <c r="Z13" s="21">
        <v>45</v>
      </c>
      <c r="AA13" s="21">
        <v>50</v>
      </c>
      <c r="AB13" s="21"/>
      <c r="AC13" s="21"/>
      <c r="AD13" s="21">
        <v>30</v>
      </c>
      <c r="AE13" s="21"/>
      <c r="AF13" s="21"/>
      <c r="AG13" s="21"/>
      <c r="AH13" s="21">
        <v>80</v>
      </c>
      <c r="AI13" s="21"/>
      <c r="AJ13" s="21">
        <f t="shared" si="0"/>
        <v>737.5</v>
      </c>
    </row>
    <row r="14" spans="1:36" x14ac:dyDescent="0.3">
      <c r="A14" s="35">
        <v>8</v>
      </c>
      <c r="B14" s="36" t="s">
        <v>238</v>
      </c>
      <c r="C14" s="26">
        <v>40207</v>
      </c>
      <c r="D14" s="21">
        <v>20</v>
      </c>
      <c r="E14" s="21">
        <v>30</v>
      </c>
      <c r="F14" s="21">
        <v>30</v>
      </c>
      <c r="G14" s="21"/>
      <c r="H14" s="21">
        <v>20</v>
      </c>
      <c r="I14" s="21"/>
      <c r="J14" s="21">
        <v>40</v>
      </c>
      <c r="K14" s="21">
        <v>20</v>
      </c>
      <c r="L14" s="21">
        <v>40</v>
      </c>
      <c r="M14" s="21">
        <v>40</v>
      </c>
      <c r="N14" s="21"/>
      <c r="O14" s="21">
        <v>110</v>
      </c>
      <c r="P14" s="21">
        <v>90</v>
      </c>
      <c r="Q14" s="21">
        <v>45</v>
      </c>
      <c r="R14" s="21">
        <v>50</v>
      </c>
      <c r="S14" s="21"/>
      <c r="T14" s="21"/>
      <c r="U14" s="21"/>
      <c r="V14" s="21"/>
      <c r="W14" s="21"/>
      <c r="X14" s="21">
        <v>0</v>
      </c>
      <c r="Y14" s="21">
        <v>29.75</v>
      </c>
      <c r="Z14" s="21"/>
      <c r="AA14" s="21">
        <v>50</v>
      </c>
      <c r="AB14" s="21">
        <f>2*17</f>
        <v>34</v>
      </c>
      <c r="AC14" s="21">
        <v>0</v>
      </c>
      <c r="AD14" s="21"/>
      <c r="AE14" s="21"/>
      <c r="AF14" s="21"/>
      <c r="AG14" s="21"/>
      <c r="AH14" s="21">
        <v>50</v>
      </c>
      <c r="AI14" s="21">
        <v>-5</v>
      </c>
      <c r="AJ14" s="21">
        <f t="shared" si="0"/>
        <v>693.75</v>
      </c>
    </row>
    <row r="15" spans="1:36" x14ac:dyDescent="0.3">
      <c r="A15" s="35">
        <v>9</v>
      </c>
      <c r="B15" s="36" t="s">
        <v>159</v>
      </c>
      <c r="C15" s="26">
        <v>40278</v>
      </c>
      <c r="D15" s="21">
        <v>60</v>
      </c>
      <c r="E15" s="21">
        <v>30</v>
      </c>
      <c r="F15" s="21">
        <v>60</v>
      </c>
      <c r="G15" s="21"/>
      <c r="H15" s="21">
        <v>20</v>
      </c>
      <c r="I15" s="21"/>
      <c r="J15" s="21">
        <v>20</v>
      </c>
      <c r="K15" s="21">
        <v>20</v>
      </c>
      <c r="L15" s="21">
        <v>40</v>
      </c>
      <c r="M15" s="21">
        <v>0</v>
      </c>
      <c r="N15" s="21"/>
      <c r="O15" s="21">
        <v>30</v>
      </c>
      <c r="P15" s="21">
        <v>60</v>
      </c>
      <c r="Q15" s="21">
        <v>45</v>
      </c>
      <c r="R15" s="21"/>
      <c r="S15" s="21"/>
      <c r="T15" s="21"/>
      <c r="U15" s="21"/>
      <c r="V15" s="21"/>
      <c r="W15" s="21"/>
      <c r="X15" s="21"/>
      <c r="Y15" s="21"/>
      <c r="Z15" s="21"/>
      <c r="AA15" s="21">
        <v>80</v>
      </c>
      <c r="AB15" s="21"/>
      <c r="AC15" s="21"/>
      <c r="AD15" s="21"/>
      <c r="AE15" s="21"/>
      <c r="AF15" s="21"/>
      <c r="AG15" s="21"/>
      <c r="AH15" s="21"/>
      <c r="AI15" s="21"/>
      <c r="AJ15" s="21">
        <f t="shared" si="0"/>
        <v>465</v>
      </c>
    </row>
    <row r="16" spans="1:36" x14ac:dyDescent="0.3">
      <c r="A16" s="35">
        <v>10</v>
      </c>
      <c r="B16" s="36" t="s">
        <v>183</v>
      </c>
      <c r="C16" s="26">
        <v>40388</v>
      </c>
      <c r="D16" s="21">
        <v>80</v>
      </c>
      <c r="E16" s="21">
        <v>30</v>
      </c>
      <c r="F16" s="21">
        <v>70</v>
      </c>
      <c r="G16" s="21"/>
      <c r="H16" s="21">
        <v>12.5</v>
      </c>
      <c r="I16" s="21"/>
      <c r="J16" s="21">
        <v>40</v>
      </c>
      <c r="K16" s="21">
        <v>20</v>
      </c>
      <c r="L16" s="21">
        <v>80</v>
      </c>
      <c r="M16" s="21">
        <v>0</v>
      </c>
      <c r="N16" s="21"/>
      <c r="O16" s="21">
        <v>40</v>
      </c>
      <c r="P16" s="21">
        <v>0</v>
      </c>
      <c r="Q16" s="21">
        <v>0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>
        <f t="shared" si="0"/>
        <v>372.5</v>
      </c>
    </row>
    <row r="17" spans="1:36" x14ac:dyDescent="0.3">
      <c r="A17" s="35">
        <v>11</v>
      </c>
      <c r="B17" s="36" t="s">
        <v>394</v>
      </c>
      <c r="C17" s="26">
        <v>40774</v>
      </c>
      <c r="D17" s="21">
        <v>0</v>
      </c>
      <c r="E17" s="21">
        <v>0</v>
      </c>
      <c r="F17" s="21">
        <v>40</v>
      </c>
      <c r="G17" s="21"/>
      <c r="H17" s="21">
        <v>7.5</v>
      </c>
      <c r="I17" s="21">
        <v>-5</v>
      </c>
      <c r="J17" s="21">
        <v>40</v>
      </c>
      <c r="K17" s="21">
        <v>12.5</v>
      </c>
      <c r="L17" s="21">
        <v>20</v>
      </c>
      <c r="M17" s="21">
        <v>70</v>
      </c>
      <c r="N17" s="21"/>
      <c r="O17" s="21">
        <v>20</v>
      </c>
      <c r="P17" s="21">
        <v>50</v>
      </c>
      <c r="Q17" s="21">
        <v>12.5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>
        <f t="shared" si="0"/>
        <v>267.5</v>
      </c>
    </row>
    <row r="18" spans="1:36" x14ac:dyDescent="0.3">
      <c r="A18" s="35">
        <v>12</v>
      </c>
      <c r="B18" s="36" t="s">
        <v>245</v>
      </c>
      <c r="C18" s="26">
        <v>39875</v>
      </c>
      <c r="D18" s="21">
        <v>40</v>
      </c>
      <c r="E18" s="21">
        <v>20</v>
      </c>
      <c r="F18" s="21">
        <v>40</v>
      </c>
      <c r="G18" s="21"/>
      <c r="H18" s="21">
        <v>45</v>
      </c>
      <c r="I18" s="21"/>
      <c r="J18" s="21">
        <v>20</v>
      </c>
      <c r="K18" s="21">
        <v>30</v>
      </c>
      <c r="L18" s="21">
        <v>20</v>
      </c>
      <c r="M18" s="21">
        <v>0</v>
      </c>
      <c r="N18" s="21"/>
      <c r="O18" s="21">
        <v>30</v>
      </c>
      <c r="P18" s="21">
        <v>10</v>
      </c>
      <c r="Q18" s="21">
        <v>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>
        <f t="shared" si="0"/>
        <v>255</v>
      </c>
    </row>
    <row r="19" spans="1:36" x14ac:dyDescent="0.3">
      <c r="A19" s="35">
        <v>13</v>
      </c>
      <c r="B19" s="36" t="s">
        <v>395</v>
      </c>
      <c r="C19" s="26">
        <v>41154</v>
      </c>
      <c r="D19" s="21">
        <v>0</v>
      </c>
      <c r="E19" s="21">
        <v>0</v>
      </c>
      <c r="F19" s="21">
        <v>40</v>
      </c>
      <c r="G19" s="21"/>
      <c r="H19" s="21">
        <v>20</v>
      </c>
      <c r="I19" s="21"/>
      <c r="J19" s="21">
        <v>0</v>
      </c>
      <c r="K19" s="21">
        <v>0</v>
      </c>
      <c r="L19" s="21">
        <v>40</v>
      </c>
      <c r="M19" s="21">
        <v>60</v>
      </c>
      <c r="N19" s="21"/>
      <c r="O19" s="21">
        <v>40</v>
      </c>
      <c r="P19" s="21">
        <v>20</v>
      </c>
      <c r="Q19" s="21">
        <v>30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>
        <f t="shared" si="0"/>
        <v>250</v>
      </c>
    </row>
    <row r="20" spans="1:36" x14ac:dyDescent="0.3">
      <c r="A20" s="35">
        <v>14</v>
      </c>
      <c r="B20" s="36" t="s">
        <v>396</v>
      </c>
      <c r="C20" s="26">
        <v>40645</v>
      </c>
      <c r="D20" s="21">
        <v>0</v>
      </c>
      <c r="E20" s="21">
        <v>0</v>
      </c>
      <c r="F20" s="21">
        <v>30</v>
      </c>
      <c r="G20" s="21"/>
      <c r="H20" s="21">
        <v>7.5</v>
      </c>
      <c r="I20" s="21"/>
      <c r="J20" s="21">
        <v>50</v>
      </c>
      <c r="K20" s="21">
        <v>12.5</v>
      </c>
      <c r="L20" s="21">
        <v>30</v>
      </c>
      <c r="M20" s="21">
        <v>30</v>
      </c>
      <c r="N20" s="21"/>
      <c r="O20" s="21">
        <v>0</v>
      </c>
      <c r="P20" s="21">
        <v>0</v>
      </c>
      <c r="Q20" s="21">
        <v>12.5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>
        <v>50</v>
      </c>
      <c r="AI20" s="21"/>
      <c r="AJ20" s="21">
        <f t="shared" si="0"/>
        <v>222.5</v>
      </c>
    </row>
    <row r="21" spans="1:36" x14ac:dyDescent="0.3">
      <c r="A21" s="35">
        <v>15</v>
      </c>
      <c r="B21" s="36" t="s">
        <v>243</v>
      </c>
      <c r="C21" s="26" t="s">
        <v>284</v>
      </c>
      <c r="D21" s="21">
        <v>30</v>
      </c>
      <c r="E21" s="21">
        <v>20</v>
      </c>
      <c r="F21" s="21">
        <v>40</v>
      </c>
      <c r="G21" s="21"/>
      <c r="H21" s="21">
        <v>12.5</v>
      </c>
      <c r="I21" s="21"/>
      <c r="J21" s="21">
        <v>20</v>
      </c>
      <c r="K21" s="21">
        <v>12.5</v>
      </c>
      <c r="L21" s="21">
        <v>40</v>
      </c>
      <c r="M21" s="21">
        <v>0</v>
      </c>
      <c r="N21" s="21"/>
      <c r="O21" s="21">
        <v>40</v>
      </c>
      <c r="P21" s="21">
        <v>0</v>
      </c>
      <c r="Q21" s="21">
        <v>0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>
        <f t="shared" si="0"/>
        <v>215</v>
      </c>
    </row>
    <row r="22" spans="1:36" x14ac:dyDescent="0.3">
      <c r="A22" s="35">
        <v>16</v>
      </c>
      <c r="B22" s="36" t="s">
        <v>247</v>
      </c>
      <c r="C22" s="26">
        <v>40407</v>
      </c>
      <c r="D22" s="21">
        <v>40</v>
      </c>
      <c r="E22" s="21">
        <v>30</v>
      </c>
      <c r="F22" s="21">
        <v>0</v>
      </c>
      <c r="G22" s="21"/>
      <c r="H22" s="21">
        <v>0</v>
      </c>
      <c r="I22" s="21"/>
      <c r="J22" s="21">
        <v>10</v>
      </c>
      <c r="K22" s="21">
        <v>20</v>
      </c>
      <c r="L22" s="21">
        <v>30</v>
      </c>
      <c r="M22" s="21">
        <v>40</v>
      </c>
      <c r="N22" s="21"/>
      <c r="O22" s="21">
        <v>20</v>
      </c>
      <c r="P22" s="21">
        <v>20</v>
      </c>
      <c r="Q22" s="21">
        <v>0</v>
      </c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>
        <f t="shared" si="0"/>
        <v>210</v>
      </c>
    </row>
    <row r="23" spans="1:36" x14ac:dyDescent="0.3">
      <c r="A23" s="35">
        <v>17</v>
      </c>
      <c r="B23" s="36" t="s">
        <v>231</v>
      </c>
      <c r="C23" s="26">
        <v>40379</v>
      </c>
      <c r="D23" s="21">
        <v>10</v>
      </c>
      <c r="E23" s="21">
        <v>12.5</v>
      </c>
      <c r="F23" s="21">
        <v>30</v>
      </c>
      <c r="G23" s="21"/>
      <c r="H23" s="21">
        <v>12.5</v>
      </c>
      <c r="I23" s="21"/>
      <c r="J23" s="21">
        <v>20</v>
      </c>
      <c r="K23" s="21">
        <v>7.5</v>
      </c>
      <c r="L23" s="21">
        <v>20</v>
      </c>
      <c r="M23" s="21">
        <v>30</v>
      </c>
      <c r="N23" s="21"/>
      <c r="O23" s="21">
        <v>10</v>
      </c>
      <c r="P23" s="21">
        <v>20</v>
      </c>
      <c r="Q23" s="21">
        <v>12.5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>
        <f t="shared" si="0"/>
        <v>185</v>
      </c>
    </row>
    <row r="24" spans="1:36" x14ac:dyDescent="0.3">
      <c r="A24" s="35">
        <v>18</v>
      </c>
      <c r="B24" s="36" t="s">
        <v>179</v>
      </c>
      <c r="C24" s="26">
        <v>39948</v>
      </c>
      <c r="D24" s="21">
        <v>40</v>
      </c>
      <c r="E24" s="21">
        <v>7.5</v>
      </c>
      <c r="F24" s="21">
        <v>30</v>
      </c>
      <c r="G24" s="21"/>
      <c r="H24" s="21">
        <v>12.5</v>
      </c>
      <c r="I24" s="21"/>
      <c r="J24" s="21">
        <v>20</v>
      </c>
      <c r="K24" s="21">
        <v>7.5</v>
      </c>
      <c r="L24" s="21">
        <v>30</v>
      </c>
      <c r="M24" s="21">
        <v>10</v>
      </c>
      <c r="N24" s="21"/>
      <c r="O24" s="21">
        <v>10</v>
      </c>
      <c r="P24" s="21">
        <v>5</v>
      </c>
      <c r="Q24" s="21">
        <v>0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>
        <f t="shared" si="0"/>
        <v>172.5</v>
      </c>
    </row>
    <row r="25" spans="1:36" x14ac:dyDescent="0.3">
      <c r="A25" s="35">
        <v>19</v>
      </c>
      <c r="B25" s="36" t="s">
        <v>235</v>
      </c>
      <c r="C25" s="26" t="s">
        <v>308</v>
      </c>
      <c r="D25" s="21">
        <v>30</v>
      </c>
      <c r="E25" s="21">
        <v>20</v>
      </c>
      <c r="F25" s="21">
        <v>20</v>
      </c>
      <c r="G25" s="21"/>
      <c r="H25" s="21">
        <v>12.5</v>
      </c>
      <c r="I25" s="21"/>
      <c r="J25" s="21">
        <v>20</v>
      </c>
      <c r="K25" s="21">
        <v>12.5</v>
      </c>
      <c r="L25" s="21">
        <v>30</v>
      </c>
      <c r="M25" s="21">
        <v>10</v>
      </c>
      <c r="N25" s="21"/>
      <c r="O25" s="21">
        <v>0</v>
      </c>
      <c r="P25" s="21">
        <v>10</v>
      </c>
      <c r="Q25" s="21"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>
        <f t="shared" si="0"/>
        <v>165</v>
      </c>
    </row>
    <row r="26" spans="1:36" x14ac:dyDescent="0.3">
      <c r="A26" s="35">
        <v>20</v>
      </c>
      <c r="B26" s="36" t="s">
        <v>237</v>
      </c>
      <c r="C26" s="26">
        <v>39988</v>
      </c>
      <c r="D26" s="21">
        <v>20</v>
      </c>
      <c r="E26" s="21">
        <v>20</v>
      </c>
      <c r="F26" s="21">
        <v>20</v>
      </c>
      <c r="G26" s="21"/>
      <c r="H26" s="21">
        <v>20</v>
      </c>
      <c r="I26" s="21"/>
      <c r="J26" s="21">
        <v>10</v>
      </c>
      <c r="K26" s="21">
        <v>20</v>
      </c>
      <c r="L26" s="21">
        <v>10</v>
      </c>
      <c r="M26" s="21">
        <v>20</v>
      </c>
      <c r="N26" s="21"/>
      <c r="O26" s="21">
        <v>10</v>
      </c>
      <c r="P26" s="21">
        <v>5</v>
      </c>
      <c r="Q26" s="21">
        <v>0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>
        <f t="shared" si="0"/>
        <v>155</v>
      </c>
    </row>
    <row r="27" spans="1:36" x14ac:dyDescent="0.3">
      <c r="A27" s="35">
        <v>21</v>
      </c>
      <c r="B27" s="36" t="s">
        <v>228</v>
      </c>
      <c r="C27" s="26" t="s">
        <v>286</v>
      </c>
      <c r="D27" s="21">
        <v>10</v>
      </c>
      <c r="E27" s="21">
        <v>12.5</v>
      </c>
      <c r="F27" s="21">
        <v>20</v>
      </c>
      <c r="G27" s="21"/>
      <c r="H27" s="21">
        <v>20</v>
      </c>
      <c r="I27" s="21"/>
      <c r="J27" s="21">
        <v>30</v>
      </c>
      <c r="K27" s="21">
        <v>12.5</v>
      </c>
      <c r="L27" s="21">
        <v>20</v>
      </c>
      <c r="M27" s="21">
        <v>0</v>
      </c>
      <c r="N27" s="21"/>
      <c r="O27" s="21">
        <v>10</v>
      </c>
      <c r="P27" s="21">
        <v>0</v>
      </c>
      <c r="Q27" s="21">
        <v>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2"/>
      <c r="AD27" s="21"/>
      <c r="AE27" s="21"/>
      <c r="AF27" s="21"/>
      <c r="AG27" s="21"/>
      <c r="AH27" s="21"/>
      <c r="AI27" s="21"/>
      <c r="AJ27" s="21">
        <f t="shared" si="0"/>
        <v>135</v>
      </c>
    </row>
    <row r="28" spans="1:36" x14ac:dyDescent="0.3">
      <c r="A28" s="35">
        <v>21</v>
      </c>
      <c r="B28" s="36" t="s">
        <v>254</v>
      </c>
      <c r="C28" s="26">
        <v>40103</v>
      </c>
      <c r="D28" s="21">
        <v>10</v>
      </c>
      <c r="E28" s="21">
        <v>12.5</v>
      </c>
      <c r="F28" s="21">
        <v>20</v>
      </c>
      <c r="G28" s="21"/>
      <c r="H28" s="21">
        <v>12.5</v>
      </c>
      <c r="I28" s="21"/>
      <c r="J28" s="21">
        <v>30</v>
      </c>
      <c r="K28" s="21">
        <v>0</v>
      </c>
      <c r="L28" s="21">
        <v>20</v>
      </c>
      <c r="M28" s="21">
        <v>10</v>
      </c>
      <c r="N28" s="21"/>
      <c r="O28" s="21">
        <v>20</v>
      </c>
      <c r="P28" s="21">
        <v>0</v>
      </c>
      <c r="Q28" s="21"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2"/>
      <c r="AC28" s="22"/>
      <c r="AD28" s="21"/>
      <c r="AE28" s="21"/>
      <c r="AF28" s="21"/>
      <c r="AG28" s="21"/>
      <c r="AH28" s="21"/>
      <c r="AI28" s="21"/>
      <c r="AJ28" s="21">
        <f t="shared" si="0"/>
        <v>135</v>
      </c>
    </row>
    <row r="29" spans="1:36" x14ac:dyDescent="0.3">
      <c r="A29" s="35">
        <v>21</v>
      </c>
      <c r="B29" s="36" t="s">
        <v>236</v>
      </c>
      <c r="C29" s="26">
        <v>40338</v>
      </c>
      <c r="D29" s="21">
        <v>30</v>
      </c>
      <c r="E29" s="21">
        <v>0</v>
      </c>
      <c r="F29" s="21">
        <v>10</v>
      </c>
      <c r="G29" s="21"/>
      <c r="H29" s="21">
        <v>0</v>
      </c>
      <c r="I29" s="21"/>
      <c r="J29" s="21">
        <v>10</v>
      </c>
      <c r="K29" s="21">
        <v>12.5</v>
      </c>
      <c r="L29" s="21">
        <v>20</v>
      </c>
      <c r="M29" s="21">
        <v>20</v>
      </c>
      <c r="N29" s="21"/>
      <c r="O29" s="21">
        <v>30</v>
      </c>
      <c r="P29" s="21">
        <v>2.5</v>
      </c>
      <c r="Q29" s="21">
        <v>0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2"/>
      <c r="AC29" s="22"/>
      <c r="AD29" s="21"/>
      <c r="AE29" s="21"/>
      <c r="AF29" s="21"/>
      <c r="AG29" s="21"/>
      <c r="AH29" s="21"/>
      <c r="AI29" s="21"/>
      <c r="AJ29" s="21">
        <f t="shared" si="0"/>
        <v>135</v>
      </c>
    </row>
    <row r="30" spans="1:36" x14ac:dyDescent="0.3">
      <c r="A30" s="35">
        <v>24</v>
      </c>
      <c r="B30" s="36" t="s">
        <v>108</v>
      </c>
      <c r="C30" s="73" t="s">
        <v>390</v>
      </c>
      <c r="D30" s="21">
        <v>0</v>
      </c>
      <c r="E30" s="21">
        <v>0</v>
      </c>
      <c r="F30" s="21">
        <v>10</v>
      </c>
      <c r="G30" s="21"/>
      <c r="H30" s="21">
        <v>20</v>
      </c>
      <c r="I30" s="21"/>
      <c r="J30" s="21">
        <v>0</v>
      </c>
      <c r="K30" s="21">
        <v>0</v>
      </c>
      <c r="L30" s="21">
        <v>0</v>
      </c>
      <c r="M30" s="21">
        <v>0</v>
      </c>
      <c r="N30" s="21"/>
      <c r="O30" s="21">
        <v>60</v>
      </c>
      <c r="P30" s="21">
        <v>0</v>
      </c>
      <c r="Q30" s="21">
        <v>30</v>
      </c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38"/>
      <c r="AC30" s="38"/>
      <c r="AD30" s="20"/>
      <c r="AE30" s="20"/>
      <c r="AF30" s="20"/>
      <c r="AG30" s="20"/>
      <c r="AH30" s="21"/>
      <c r="AI30" s="21"/>
      <c r="AJ30" s="21">
        <f t="shared" si="0"/>
        <v>120</v>
      </c>
    </row>
    <row r="31" spans="1:36" x14ac:dyDescent="0.3">
      <c r="A31" s="35">
        <v>25</v>
      </c>
      <c r="B31" s="36" t="s">
        <v>388</v>
      </c>
      <c r="C31" s="26" t="s">
        <v>389</v>
      </c>
      <c r="D31" s="21">
        <v>0</v>
      </c>
      <c r="E31" s="21">
        <v>0</v>
      </c>
      <c r="F31" s="21">
        <v>10</v>
      </c>
      <c r="G31" s="21"/>
      <c r="H31" s="21">
        <v>20</v>
      </c>
      <c r="I31" s="21"/>
      <c r="J31" s="21">
        <v>10</v>
      </c>
      <c r="K31" s="21">
        <v>0</v>
      </c>
      <c r="L31" s="21">
        <v>5</v>
      </c>
      <c r="M31" s="21">
        <v>20</v>
      </c>
      <c r="N31" s="21"/>
      <c r="O31" s="21">
        <v>20</v>
      </c>
      <c r="P31" s="21">
        <v>10</v>
      </c>
      <c r="Q31" s="21">
        <v>20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2"/>
      <c r="AD31" s="21"/>
      <c r="AE31" s="21"/>
      <c r="AF31" s="21"/>
      <c r="AG31" s="21"/>
      <c r="AH31" s="21"/>
      <c r="AI31" s="21"/>
      <c r="AJ31" s="21">
        <f t="shared" si="0"/>
        <v>115</v>
      </c>
    </row>
    <row r="32" spans="1:36" x14ac:dyDescent="0.3">
      <c r="A32" s="35">
        <v>26</v>
      </c>
      <c r="B32" s="36" t="s">
        <v>477</v>
      </c>
      <c r="C32" s="26" t="s">
        <v>573</v>
      </c>
      <c r="D32" s="21">
        <v>0</v>
      </c>
      <c r="E32" s="21">
        <v>0</v>
      </c>
      <c r="F32" s="21">
        <v>0</v>
      </c>
      <c r="G32" s="21"/>
      <c r="H32" s="21">
        <v>0</v>
      </c>
      <c r="I32" s="21"/>
      <c r="J32" s="21">
        <v>10</v>
      </c>
      <c r="K32" s="21">
        <v>20</v>
      </c>
      <c r="L32" s="21">
        <v>10</v>
      </c>
      <c r="M32" s="21">
        <v>20</v>
      </c>
      <c r="N32" s="21"/>
      <c r="O32" s="21">
        <v>20</v>
      </c>
      <c r="P32" s="21">
        <v>30</v>
      </c>
      <c r="Q32" s="21">
        <v>0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  <c r="AC32" s="22"/>
      <c r="AD32" s="21"/>
      <c r="AE32" s="21"/>
      <c r="AF32" s="21"/>
      <c r="AG32" s="21"/>
      <c r="AH32" s="21"/>
      <c r="AI32" s="21"/>
      <c r="AJ32" s="21">
        <f t="shared" si="0"/>
        <v>110</v>
      </c>
    </row>
    <row r="33" spans="1:36" x14ac:dyDescent="0.3">
      <c r="A33" s="35">
        <v>26</v>
      </c>
      <c r="B33" s="36" t="s">
        <v>384</v>
      </c>
      <c r="C33" s="26" t="s">
        <v>383</v>
      </c>
      <c r="D33" s="21">
        <v>0</v>
      </c>
      <c r="E33" s="21">
        <v>0</v>
      </c>
      <c r="F33" s="21">
        <v>20</v>
      </c>
      <c r="G33" s="21"/>
      <c r="H33" s="21">
        <v>0</v>
      </c>
      <c r="I33" s="21"/>
      <c r="J33" s="21">
        <v>30</v>
      </c>
      <c r="K33" s="21">
        <v>0</v>
      </c>
      <c r="L33" s="21">
        <v>20</v>
      </c>
      <c r="M33" s="21">
        <v>30</v>
      </c>
      <c r="N33" s="21"/>
      <c r="O33" s="21">
        <v>0</v>
      </c>
      <c r="P33" s="21">
        <v>10</v>
      </c>
      <c r="Q33" s="21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2"/>
      <c r="AD33" s="21"/>
      <c r="AE33" s="21"/>
      <c r="AF33" s="21"/>
      <c r="AG33" s="21"/>
      <c r="AH33" s="21"/>
      <c r="AI33" s="21"/>
      <c r="AJ33" s="21">
        <f t="shared" si="0"/>
        <v>110</v>
      </c>
    </row>
    <row r="34" spans="1:36" x14ac:dyDescent="0.3">
      <c r="A34" s="35">
        <v>26</v>
      </c>
      <c r="B34" s="36" t="s">
        <v>176</v>
      </c>
      <c r="C34" s="26">
        <v>39916</v>
      </c>
      <c r="D34" s="21">
        <v>10</v>
      </c>
      <c r="E34" s="21">
        <v>0</v>
      </c>
      <c r="F34" s="21">
        <v>5</v>
      </c>
      <c r="G34" s="21"/>
      <c r="H34" s="21">
        <v>0</v>
      </c>
      <c r="I34" s="21"/>
      <c r="J34" s="21">
        <v>40</v>
      </c>
      <c r="K34" s="21">
        <v>0</v>
      </c>
      <c r="L34" s="21">
        <v>5</v>
      </c>
      <c r="M34" s="21">
        <v>0</v>
      </c>
      <c r="N34" s="21"/>
      <c r="O34" s="21">
        <v>20</v>
      </c>
      <c r="P34" s="21">
        <v>30</v>
      </c>
      <c r="Q34" s="21">
        <v>0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2"/>
      <c r="AC34" s="22"/>
      <c r="AD34" s="21"/>
      <c r="AE34" s="21"/>
      <c r="AF34" s="21"/>
      <c r="AG34" s="21"/>
      <c r="AH34" s="21"/>
      <c r="AI34" s="21"/>
      <c r="AJ34" s="21">
        <f t="shared" si="0"/>
        <v>110</v>
      </c>
    </row>
    <row r="35" spans="1:36" x14ac:dyDescent="0.3">
      <c r="A35" s="35">
        <v>29</v>
      </c>
      <c r="B35" s="36" t="s">
        <v>240</v>
      </c>
      <c r="C35" s="26">
        <v>40090</v>
      </c>
      <c r="D35" s="21">
        <v>20</v>
      </c>
      <c r="E35" s="21">
        <v>12.5</v>
      </c>
      <c r="F35" s="21">
        <v>0</v>
      </c>
      <c r="G35" s="21"/>
      <c r="H35" s="21">
        <v>12.5</v>
      </c>
      <c r="I35" s="21"/>
      <c r="J35" s="21">
        <v>10</v>
      </c>
      <c r="K35" s="21">
        <v>12.5</v>
      </c>
      <c r="L35" s="21">
        <v>0</v>
      </c>
      <c r="M35" s="21">
        <v>0</v>
      </c>
      <c r="N35" s="21"/>
      <c r="O35" s="21">
        <v>20</v>
      </c>
      <c r="P35" s="21">
        <v>20</v>
      </c>
      <c r="Q35" s="21">
        <v>0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2"/>
      <c r="AD35" s="21"/>
      <c r="AE35" s="21"/>
      <c r="AF35" s="21"/>
      <c r="AG35" s="21"/>
      <c r="AH35" s="21"/>
      <c r="AI35" s="21"/>
      <c r="AJ35" s="21">
        <f t="shared" si="0"/>
        <v>107.5</v>
      </c>
    </row>
    <row r="36" spans="1:36" x14ac:dyDescent="0.3">
      <c r="A36" s="35">
        <v>30</v>
      </c>
      <c r="B36" s="36" t="s">
        <v>242</v>
      </c>
      <c r="C36" s="26">
        <v>40376</v>
      </c>
      <c r="D36" s="21">
        <v>20</v>
      </c>
      <c r="E36" s="21">
        <v>7.5</v>
      </c>
      <c r="F36" s="21">
        <v>20</v>
      </c>
      <c r="G36" s="21"/>
      <c r="H36" s="21">
        <v>0</v>
      </c>
      <c r="I36" s="21"/>
      <c r="J36" s="21">
        <v>20</v>
      </c>
      <c r="K36" s="21">
        <v>12.5</v>
      </c>
      <c r="L36" s="21">
        <v>10</v>
      </c>
      <c r="M36" s="21">
        <v>0</v>
      </c>
      <c r="N36" s="21"/>
      <c r="O36" s="21">
        <v>0</v>
      </c>
      <c r="P36" s="21">
        <v>10</v>
      </c>
      <c r="Q36" s="21">
        <v>0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2"/>
      <c r="AC36" s="22"/>
      <c r="AD36" s="21"/>
      <c r="AE36" s="21"/>
      <c r="AF36" s="21"/>
      <c r="AG36" s="21"/>
      <c r="AH36" s="21"/>
      <c r="AI36" s="21"/>
      <c r="AJ36" s="21">
        <f t="shared" si="0"/>
        <v>100</v>
      </c>
    </row>
    <row r="37" spans="1:36" x14ac:dyDescent="0.3">
      <c r="A37" s="35">
        <v>31</v>
      </c>
      <c r="B37" s="36" t="s">
        <v>114</v>
      </c>
      <c r="C37" s="26">
        <v>40575</v>
      </c>
      <c r="D37" s="21">
        <v>0</v>
      </c>
      <c r="E37" s="21">
        <v>0</v>
      </c>
      <c r="F37" s="21">
        <v>10</v>
      </c>
      <c r="G37" s="21"/>
      <c r="H37" s="21">
        <v>20</v>
      </c>
      <c r="I37" s="21"/>
      <c r="J37" s="21">
        <v>10</v>
      </c>
      <c r="K37" s="21">
        <v>12.5</v>
      </c>
      <c r="L37" s="21">
        <v>0</v>
      </c>
      <c r="M37" s="21">
        <v>30</v>
      </c>
      <c r="N37" s="21"/>
      <c r="O37" s="21">
        <v>10</v>
      </c>
      <c r="P37" s="21">
        <v>0</v>
      </c>
      <c r="Q37" s="21">
        <v>0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2"/>
      <c r="AD37" s="21"/>
      <c r="AE37" s="21"/>
      <c r="AF37" s="21"/>
      <c r="AG37" s="21"/>
      <c r="AH37" s="21"/>
      <c r="AI37" s="21"/>
      <c r="AJ37" s="21">
        <f t="shared" si="0"/>
        <v>92.5</v>
      </c>
    </row>
    <row r="38" spans="1:36" x14ac:dyDescent="0.3">
      <c r="A38" s="35">
        <v>32</v>
      </c>
      <c r="B38" s="36" t="s">
        <v>113</v>
      </c>
      <c r="C38" s="26">
        <v>41027</v>
      </c>
      <c r="D38" s="21">
        <v>0</v>
      </c>
      <c r="E38" s="21">
        <v>0</v>
      </c>
      <c r="F38" s="21">
        <v>0</v>
      </c>
      <c r="G38" s="21"/>
      <c r="H38" s="21">
        <v>0</v>
      </c>
      <c r="I38" s="21"/>
      <c r="J38" s="21">
        <v>0</v>
      </c>
      <c r="K38" s="21">
        <v>0</v>
      </c>
      <c r="L38" s="21">
        <v>10</v>
      </c>
      <c r="M38" s="21">
        <v>40</v>
      </c>
      <c r="N38" s="21"/>
      <c r="O38" s="21">
        <v>30</v>
      </c>
      <c r="P38" s="21">
        <v>5</v>
      </c>
      <c r="Q38" s="21">
        <v>0</v>
      </c>
      <c r="R38" s="21"/>
      <c r="S38" s="21"/>
      <c r="T38" s="20"/>
      <c r="U38" s="20"/>
      <c r="V38" s="20"/>
      <c r="W38" s="20"/>
      <c r="X38" s="20"/>
      <c r="Y38" s="20"/>
      <c r="Z38" s="20"/>
      <c r="AA38" s="20"/>
      <c r="AB38" s="22"/>
      <c r="AC38" s="22"/>
      <c r="AD38" s="21"/>
      <c r="AE38" s="21"/>
      <c r="AF38" s="21"/>
      <c r="AG38" s="21"/>
      <c r="AH38" s="21"/>
      <c r="AI38" s="21"/>
      <c r="AJ38" s="21">
        <f t="shared" si="0"/>
        <v>85</v>
      </c>
    </row>
    <row r="39" spans="1:36" x14ac:dyDescent="0.3">
      <c r="A39" s="35">
        <v>33</v>
      </c>
      <c r="B39" s="36" t="s">
        <v>111</v>
      </c>
      <c r="C39" s="26">
        <v>41044</v>
      </c>
      <c r="D39" s="21">
        <v>0</v>
      </c>
      <c r="E39" s="21">
        <v>0</v>
      </c>
      <c r="F39" s="21">
        <v>0</v>
      </c>
      <c r="G39" s="21"/>
      <c r="H39" s="21">
        <v>0</v>
      </c>
      <c r="I39" s="21"/>
      <c r="J39" s="21">
        <v>30</v>
      </c>
      <c r="K39" s="21">
        <v>20</v>
      </c>
      <c r="L39" s="21">
        <v>10</v>
      </c>
      <c r="M39" s="21">
        <v>20</v>
      </c>
      <c r="N39" s="21"/>
      <c r="O39" s="21">
        <v>0</v>
      </c>
      <c r="P39" s="21">
        <v>0</v>
      </c>
      <c r="Q39" s="21">
        <v>0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2"/>
      <c r="AC39" s="22"/>
      <c r="AD39" s="21"/>
      <c r="AE39" s="21"/>
      <c r="AF39" s="21"/>
      <c r="AG39" s="21"/>
      <c r="AH39" s="21"/>
      <c r="AI39" s="21"/>
      <c r="AJ39" s="21">
        <f t="shared" ref="AJ39:AJ70" si="1">+SUM(D39:AI39)</f>
        <v>80</v>
      </c>
    </row>
    <row r="40" spans="1:36" x14ac:dyDescent="0.3">
      <c r="A40" s="35">
        <v>34</v>
      </c>
      <c r="B40" s="36" t="s">
        <v>380</v>
      </c>
      <c r="C40" s="26" t="s">
        <v>379</v>
      </c>
      <c r="D40" s="21">
        <v>0</v>
      </c>
      <c r="E40" s="21">
        <v>0</v>
      </c>
      <c r="F40" s="21">
        <v>10</v>
      </c>
      <c r="G40" s="21"/>
      <c r="H40" s="21">
        <v>0</v>
      </c>
      <c r="I40" s="21"/>
      <c r="J40" s="21">
        <v>10</v>
      </c>
      <c r="K40" s="21">
        <v>12.5</v>
      </c>
      <c r="L40" s="21">
        <v>10</v>
      </c>
      <c r="M40" s="21">
        <v>10</v>
      </c>
      <c r="N40" s="21"/>
      <c r="O40" s="21">
        <v>0</v>
      </c>
      <c r="P40" s="21">
        <v>0</v>
      </c>
      <c r="Q40" s="21">
        <v>20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2"/>
      <c r="AD40" s="21"/>
      <c r="AE40" s="21"/>
      <c r="AF40" s="21"/>
      <c r="AG40" s="21"/>
      <c r="AH40" s="21"/>
      <c r="AI40" s="21"/>
      <c r="AJ40" s="21">
        <f t="shared" si="1"/>
        <v>72.5</v>
      </c>
    </row>
    <row r="41" spans="1:36" x14ac:dyDescent="0.3">
      <c r="A41" s="35">
        <v>34</v>
      </c>
      <c r="B41" s="36" t="s">
        <v>221</v>
      </c>
      <c r="C41" s="26">
        <v>40498</v>
      </c>
      <c r="D41" s="21">
        <v>5</v>
      </c>
      <c r="E41" s="21">
        <v>12.5</v>
      </c>
      <c r="F41" s="21">
        <v>0</v>
      </c>
      <c r="G41" s="21"/>
      <c r="H41" s="21">
        <v>12.5</v>
      </c>
      <c r="I41" s="21"/>
      <c r="J41" s="21">
        <v>5</v>
      </c>
      <c r="K41" s="21">
        <v>7.5</v>
      </c>
      <c r="L41" s="21">
        <v>5</v>
      </c>
      <c r="M41" s="21">
        <v>0</v>
      </c>
      <c r="N41" s="21"/>
      <c r="O41" s="21">
        <v>5</v>
      </c>
      <c r="P41" s="21">
        <v>0</v>
      </c>
      <c r="Q41" s="21">
        <v>20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  <c r="AC41" s="22"/>
      <c r="AD41" s="21"/>
      <c r="AE41" s="21"/>
      <c r="AF41" s="21"/>
      <c r="AG41" s="21"/>
      <c r="AH41" s="21"/>
      <c r="AI41" s="21"/>
      <c r="AJ41" s="21">
        <f t="shared" si="1"/>
        <v>72.5</v>
      </c>
    </row>
    <row r="42" spans="1:36" x14ac:dyDescent="0.3">
      <c r="A42" s="35">
        <v>34</v>
      </c>
      <c r="B42" s="36" t="s">
        <v>239</v>
      </c>
      <c r="C42" s="26" t="s">
        <v>285</v>
      </c>
      <c r="D42" s="21">
        <v>20</v>
      </c>
      <c r="E42" s="21">
        <v>12.5</v>
      </c>
      <c r="F42" s="21">
        <v>0</v>
      </c>
      <c r="G42" s="21"/>
      <c r="H42" s="21">
        <v>0</v>
      </c>
      <c r="I42" s="21"/>
      <c r="J42" s="21">
        <v>5</v>
      </c>
      <c r="K42" s="21">
        <v>7.5</v>
      </c>
      <c r="L42" s="21">
        <v>5</v>
      </c>
      <c r="M42" s="21">
        <v>10</v>
      </c>
      <c r="N42" s="21"/>
      <c r="O42" s="21">
        <v>0</v>
      </c>
      <c r="P42" s="21">
        <v>0</v>
      </c>
      <c r="Q42" s="21">
        <v>12.5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2"/>
      <c r="AC42" s="22"/>
      <c r="AD42" s="21"/>
      <c r="AE42" s="21"/>
      <c r="AF42" s="21"/>
      <c r="AG42" s="21"/>
      <c r="AH42" s="21"/>
      <c r="AI42" s="21"/>
      <c r="AJ42" s="21">
        <f t="shared" si="1"/>
        <v>72.5</v>
      </c>
    </row>
    <row r="43" spans="1:36" x14ac:dyDescent="0.3">
      <c r="A43" s="35">
        <v>34</v>
      </c>
      <c r="B43" s="36" t="s">
        <v>227</v>
      </c>
      <c r="C43" s="26" t="s">
        <v>287</v>
      </c>
      <c r="D43" s="21">
        <v>20</v>
      </c>
      <c r="E43" s="21">
        <v>0</v>
      </c>
      <c r="F43" s="21">
        <v>10</v>
      </c>
      <c r="G43" s="21"/>
      <c r="H43" s="21">
        <v>0</v>
      </c>
      <c r="I43" s="21"/>
      <c r="J43" s="21">
        <v>10</v>
      </c>
      <c r="K43" s="21">
        <v>0</v>
      </c>
      <c r="L43" s="21">
        <v>10</v>
      </c>
      <c r="M43" s="21">
        <v>0</v>
      </c>
      <c r="N43" s="21"/>
      <c r="O43" s="21">
        <v>5</v>
      </c>
      <c r="P43" s="21">
        <v>5</v>
      </c>
      <c r="Q43" s="21">
        <v>12.5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2"/>
      <c r="AD43" s="21"/>
      <c r="AE43" s="21"/>
      <c r="AF43" s="21"/>
      <c r="AG43" s="21"/>
      <c r="AH43" s="21"/>
      <c r="AI43" s="21"/>
      <c r="AJ43" s="21">
        <f t="shared" si="1"/>
        <v>72.5</v>
      </c>
    </row>
    <row r="44" spans="1:36" x14ac:dyDescent="0.3">
      <c r="A44" s="35">
        <v>34</v>
      </c>
      <c r="B44" s="36" t="s">
        <v>233</v>
      </c>
      <c r="C44" s="26">
        <v>40357</v>
      </c>
      <c r="D44" s="21">
        <v>10</v>
      </c>
      <c r="E44" s="21">
        <v>12.5</v>
      </c>
      <c r="F44" s="21">
        <v>5</v>
      </c>
      <c r="G44" s="21"/>
      <c r="H44" s="21">
        <v>0</v>
      </c>
      <c r="I44" s="21"/>
      <c r="J44" s="21">
        <v>10</v>
      </c>
      <c r="K44" s="21">
        <v>0</v>
      </c>
      <c r="L44" s="21">
        <v>0</v>
      </c>
      <c r="M44" s="21">
        <v>20</v>
      </c>
      <c r="N44" s="21"/>
      <c r="O44" s="21">
        <v>10</v>
      </c>
      <c r="P44" s="21">
        <v>5</v>
      </c>
      <c r="Q44" s="21">
        <v>0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2"/>
      <c r="AD44" s="21"/>
      <c r="AE44" s="21"/>
      <c r="AF44" s="21"/>
      <c r="AG44" s="21"/>
      <c r="AH44" s="21"/>
      <c r="AI44" s="21"/>
      <c r="AJ44" s="21">
        <f t="shared" si="1"/>
        <v>72.5</v>
      </c>
    </row>
    <row r="45" spans="1:36" x14ac:dyDescent="0.3">
      <c r="A45" s="35">
        <v>39</v>
      </c>
      <c r="B45" s="36" t="s">
        <v>244</v>
      </c>
      <c r="C45" s="26">
        <v>40026</v>
      </c>
      <c r="D45" s="21">
        <v>30</v>
      </c>
      <c r="E45" s="21">
        <v>20</v>
      </c>
      <c r="F45" s="21">
        <v>0</v>
      </c>
      <c r="G45" s="21"/>
      <c r="H45" s="21">
        <v>0</v>
      </c>
      <c r="I45" s="21"/>
      <c r="J45" s="21">
        <v>5</v>
      </c>
      <c r="K45" s="21">
        <v>12.5</v>
      </c>
      <c r="L45" s="21">
        <v>0</v>
      </c>
      <c r="M45" s="21">
        <v>0</v>
      </c>
      <c r="N45" s="21"/>
      <c r="O45" s="21">
        <v>0</v>
      </c>
      <c r="P45" s="21">
        <v>2.5</v>
      </c>
      <c r="Q45" s="21">
        <v>0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2"/>
      <c r="AC45" s="22"/>
      <c r="AD45" s="21"/>
      <c r="AE45" s="21"/>
      <c r="AF45" s="21"/>
      <c r="AG45" s="21"/>
      <c r="AH45" s="21"/>
      <c r="AI45" s="21"/>
      <c r="AJ45" s="21">
        <f t="shared" si="1"/>
        <v>70</v>
      </c>
    </row>
    <row r="46" spans="1:36" x14ac:dyDescent="0.3">
      <c r="A46" s="35">
        <v>39</v>
      </c>
      <c r="B46" s="36" t="s">
        <v>218</v>
      </c>
      <c r="C46" s="26" t="s">
        <v>309</v>
      </c>
      <c r="D46" s="21">
        <v>5</v>
      </c>
      <c r="E46" s="21">
        <v>12.5</v>
      </c>
      <c r="F46" s="21">
        <v>5</v>
      </c>
      <c r="G46" s="21"/>
      <c r="H46" s="21">
        <v>0</v>
      </c>
      <c r="I46" s="21"/>
      <c r="J46" s="21">
        <v>5</v>
      </c>
      <c r="K46" s="21">
        <v>12.5</v>
      </c>
      <c r="L46" s="21">
        <v>5</v>
      </c>
      <c r="M46" s="21">
        <v>10</v>
      </c>
      <c r="N46" s="21"/>
      <c r="O46" s="21">
        <v>10</v>
      </c>
      <c r="P46" s="21">
        <v>5</v>
      </c>
      <c r="Q46" s="21">
        <v>0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2"/>
      <c r="AD46" s="21"/>
      <c r="AE46" s="21"/>
      <c r="AF46" s="21"/>
      <c r="AG46" s="21"/>
      <c r="AH46" s="21"/>
      <c r="AI46" s="21"/>
      <c r="AJ46" s="21">
        <f t="shared" si="1"/>
        <v>70</v>
      </c>
    </row>
    <row r="47" spans="1:36" x14ac:dyDescent="0.3">
      <c r="A47" s="35">
        <v>41</v>
      </c>
      <c r="B47" s="36" t="s">
        <v>479</v>
      </c>
      <c r="C47" s="26" t="s">
        <v>319</v>
      </c>
      <c r="D47" s="21">
        <v>0</v>
      </c>
      <c r="E47" s="21">
        <v>0</v>
      </c>
      <c r="F47" s="21">
        <v>0</v>
      </c>
      <c r="G47" s="21"/>
      <c r="H47" s="21">
        <v>0</v>
      </c>
      <c r="I47" s="21"/>
      <c r="J47" s="21">
        <v>10</v>
      </c>
      <c r="K47" s="21">
        <v>12.5</v>
      </c>
      <c r="L47" s="21">
        <v>10</v>
      </c>
      <c r="M47" s="21">
        <v>20</v>
      </c>
      <c r="N47" s="21"/>
      <c r="O47" s="21">
        <v>10</v>
      </c>
      <c r="P47" s="21">
        <v>5</v>
      </c>
      <c r="Q47" s="21">
        <v>0</v>
      </c>
      <c r="R47" s="21"/>
      <c r="S47" s="21"/>
      <c r="T47" s="22"/>
      <c r="U47" s="22"/>
      <c r="V47" s="21"/>
      <c r="W47" s="21"/>
      <c r="X47" s="21"/>
      <c r="Y47" s="21"/>
      <c r="Z47" s="21"/>
      <c r="AA47" s="21"/>
      <c r="AB47" s="22"/>
      <c r="AC47" s="22"/>
      <c r="AD47" s="21"/>
      <c r="AE47" s="21"/>
      <c r="AF47" s="21"/>
      <c r="AG47" s="21"/>
      <c r="AH47" s="21"/>
      <c r="AI47" s="21"/>
      <c r="AJ47" s="21">
        <f t="shared" si="1"/>
        <v>67.5</v>
      </c>
    </row>
    <row r="48" spans="1:36" x14ac:dyDescent="0.3">
      <c r="A48" s="35">
        <v>42</v>
      </c>
      <c r="B48" s="36" t="s">
        <v>234</v>
      </c>
      <c r="C48" s="26">
        <v>40148</v>
      </c>
      <c r="D48" s="21">
        <v>20</v>
      </c>
      <c r="E48" s="21">
        <v>12.5</v>
      </c>
      <c r="F48" s="21">
        <v>10</v>
      </c>
      <c r="G48" s="21"/>
      <c r="H48" s="21">
        <v>12.5</v>
      </c>
      <c r="I48" s="21"/>
      <c r="J48" s="21">
        <v>0</v>
      </c>
      <c r="K48" s="21">
        <v>0</v>
      </c>
      <c r="L48" s="21">
        <v>10</v>
      </c>
      <c r="M48" s="21">
        <v>0</v>
      </c>
      <c r="N48" s="21"/>
      <c r="O48" s="21">
        <v>0</v>
      </c>
      <c r="P48" s="21">
        <v>0</v>
      </c>
      <c r="Q48" s="21">
        <v>0</v>
      </c>
      <c r="R48" s="21"/>
      <c r="S48" s="21"/>
      <c r="T48" s="22"/>
      <c r="U48" s="22"/>
      <c r="V48" s="21"/>
      <c r="W48" s="21"/>
      <c r="X48" s="21"/>
      <c r="Y48" s="21"/>
      <c r="Z48" s="21"/>
      <c r="AA48" s="21"/>
      <c r="AB48" s="22"/>
      <c r="AC48" s="22"/>
      <c r="AD48" s="21"/>
      <c r="AE48" s="21"/>
      <c r="AF48" s="21"/>
      <c r="AG48" s="21"/>
      <c r="AH48" s="21"/>
      <c r="AI48" s="21"/>
      <c r="AJ48" s="21">
        <f t="shared" si="1"/>
        <v>65</v>
      </c>
    </row>
    <row r="49" spans="1:36" x14ac:dyDescent="0.3">
      <c r="A49" s="35">
        <v>43</v>
      </c>
      <c r="B49" s="36" t="s">
        <v>226</v>
      </c>
      <c r="C49" s="26">
        <v>39870</v>
      </c>
      <c r="D49" s="21">
        <v>10</v>
      </c>
      <c r="E49" s="21">
        <v>20</v>
      </c>
      <c r="F49" s="21">
        <v>20</v>
      </c>
      <c r="G49" s="21"/>
      <c r="H49" s="21">
        <v>12.5</v>
      </c>
      <c r="I49" s="21"/>
      <c r="J49" s="21">
        <v>0</v>
      </c>
      <c r="K49" s="21">
        <v>0</v>
      </c>
      <c r="L49" s="21">
        <v>0</v>
      </c>
      <c r="M49" s="21">
        <v>0</v>
      </c>
      <c r="N49" s="21"/>
      <c r="O49" s="21">
        <v>0</v>
      </c>
      <c r="P49" s="21">
        <v>0</v>
      </c>
      <c r="Q49" s="21">
        <v>0</v>
      </c>
      <c r="R49" s="21"/>
      <c r="S49" s="21"/>
      <c r="T49" s="22"/>
      <c r="U49" s="22"/>
      <c r="V49" s="21"/>
      <c r="W49" s="21"/>
      <c r="X49" s="21"/>
      <c r="Y49" s="21"/>
      <c r="Z49" s="21"/>
      <c r="AA49" s="21"/>
      <c r="AB49" s="22"/>
      <c r="AC49" s="22"/>
      <c r="AD49" s="21"/>
      <c r="AE49" s="21"/>
      <c r="AF49" s="21"/>
      <c r="AG49" s="21"/>
      <c r="AH49" s="21"/>
      <c r="AI49" s="21"/>
      <c r="AJ49" s="21">
        <f t="shared" si="1"/>
        <v>62.5</v>
      </c>
    </row>
    <row r="50" spans="1:36" x14ac:dyDescent="0.3">
      <c r="A50" s="35">
        <v>44</v>
      </c>
      <c r="B50" s="36" t="s">
        <v>182</v>
      </c>
      <c r="C50" s="26">
        <v>39938</v>
      </c>
      <c r="D50" s="21">
        <v>10</v>
      </c>
      <c r="E50" s="21">
        <v>20</v>
      </c>
      <c r="F50" s="21">
        <v>0</v>
      </c>
      <c r="G50" s="21"/>
      <c r="H50" s="21">
        <v>0</v>
      </c>
      <c r="I50" s="21"/>
      <c r="J50" s="21">
        <v>0</v>
      </c>
      <c r="K50" s="21">
        <v>7.5</v>
      </c>
      <c r="L50" s="21">
        <v>10</v>
      </c>
      <c r="M50" s="21">
        <v>0</v>
      </c>
      <c r="N50" s="21"/>
      <c r="O50" s="21">
        <v>10</v>
      </c>
      <c r="P50" s="21">
        <v>0</v>
      </c>
      <c r="Q50" s="21">
        <v>0</v>
      </c>
      <c r="R50" s="21"/>
      <c r="S50" s="21"/>
      <c r="T50" s="22"/>
      <c r="U50" s="22"/>
      <c r="V50" s="21"/>
      <c r="W50" s="21"/>
      <c r="X50" s="21"/>
      <c r="Y50" s="21"/>
      <c r="Z50" s="21"/>
      <c r="AA50" s="21"/>
      <c r="AB50" s="22"/>
      <c r="AC50" s="22"/>
      <c r="AD50" s="21"/>
      <c r="AE50" s="21"/>
      <c r="AF50" s="21"/>
      <c r="AG50" s="21"/>
      <c r="AH50" s="21"/>
      <c r="AI50" s="21"/>
      <c r="AJ50" s="21">
        <f t="shared" si="1"/>
        <v>57.5</v>
      </c>
    </row>
    <row r="51" spans="1:36" x14ac:dyDescent="0.3">
      <c r="A51" s="35">
        <v>45</v>
      </c>
      <c r="B51" s="36" t="s">
        <v>225</v>
      </c>
      <c r="C51" s="26">
        <v>40469</v>
      </c>
      <c r="D51" s="21">
        <v>10</v>
      </c>
      <c r="E51" s="21">
        <v>0</v>
      </c>
      <c r="F51" s="21">
        <v>0</v>
      </c>
      <c r="G51" s="21"/>
      <c r="H51" s="21">
        <v>0</v>
      </c>
      <c r="I51" s="21"/>
      <c r="J51" s="21">
        <v>5</v>
      </c>
      <c r="K51" s="21">
        <v>7.5</v>
      </c>
      <c r="L51" s="21">
        <v>10</v>
      </c>
      <c r="M51" s="21">
        <v>0</v>
      </c>
      <c r="N51" s="21"/>
      <c r="O51" s="21">
        <v>10</v>
      </c>
      <c r="P51" s="21">
        <v>10</v>
      </c>
      <c r="Q51" s="21">
        <v>0</v>
      </c>
      <c r="R51" s="21"/>
      <c r="S51" s="21"/>
      <c r="T51" s="22"/>
      <c r="U51" s="22"/>
      <c r="V51" s="21"/>
      <c r="W51" s="21"/>
      <c r="X51" s="21"/>
      <c r="Y51" s="21"/>
      <c r="Z51" s="21"/>
      <c r="AA51" s="21"/>
      <c r="AB51" s="22"/>
      <c r="AC51" s="22"/>
      <c r="AD51" s="21"/>
      <c r="AE51" s="21"/>
      <c r="AF51" s="21"/>
      <c r="AG51" s="21"/>
      <c r="AH51" s="21"/>
      <c r="AI51" s="21"/>
      <c r="AJ51" s="21">
        <f t="shared" si="1"/>
        <v>52.5</v>
      </c>
    </row>
    <row r="52" spans="1:36" x14ac:dyDescent="0.3">
      <c r="A52" s="35">
        <v>46</v>
      </c>
      <c r="B52" s="36" t="s">
        <v>223</v>
      </c>
      <c r="C52" s="26" t="s">
        <v>291</v>
      </c>
      <c r="D52" s="21">
        <v>5</v>
      </c>
      <c r="E52" s="21">
        <v>0</v>
      </c>
      <c r="F52" s="21">
        <v>10</v>
      </c>
      <c r="G52" s="21"/>
      <c r="H52" s="21">
        <v>0</v>
      </c>
      <c r="I52" s="21"/>
      <c r="J52" s="21">
        <v>5</v>
      </c>
      <c r="K52" s="21">
        <v>0</v>
      </c>
      <c r="L52" s="21">
        <v>0</v>
      </c>
      <c r="M52" s="21">
        <v>5</v>
      </c>
      <c r="N52" s="21"/>
      <c r="O52" s="21">
        <v>5</v>
      </c>
      <c r="P52" s="21">
        <v>5</v>
      </c>
      <c r="Q52" s="21">
        <v>12.5</v>
      </c>
      <c r="R52" s="21"/>
      <c r="S52" s="21"/>
      <c r="T52" s="38"/>
      <c r="U52" s="38"/>
      <c r="V52" s="20"/>
      <c r="W52" s="20"/>
      <c r="X52" s="20"/>
      <c r="Y52" s="20"/>
      <c r="Z52" s="20"/>
      <c r="AA52" s="20"/>
      <c r="AB52" s="38"/>
      <c r="AC52" s="38"/>
      <c r="AD52" s="20"/>
      <c r="AE52" s="20"/>
      <c r="AF52" s="20"/>
      <c r="AG52" s="20"/>
      <c r="AH52" s="21"/>
      <c r="AI52" s="21"/>
      <c r="AJ52" s="21">
        <f t="shared" si="1"/>
        <v>47.5</v>
      </c>
    </row>
    <row r="53" spans="1:36" x14ac:dyDescent="0.3">
      <c r="A53" s="35">
        <v>46</v>
      </c>
      <c r="B53" s="36" t="s">
        <v>255</v>
      </c>
      <c r="C53" s="26" t="s">
        <v>289</v>
      </c>
      <c r="D53" s="21">
        <v>0</v>
      </c>
      <c r="E53" s="21">
        <v>12.5</v>
      </c>
      <c r="F53" s="21">
        <v>0</v>
      </c>
      <c r="G53" s="21"/>
      <c r="H53" s="21">
        <v>0</v>
      </c>
      <c r="I53" s="21"/>
      <c r="J53" s="21">
        <v>5</v>
      </c>
      <c r="K53" s="21">
        <v>20</v>
      </c>
      <c r="L53" s="21">
        <v>5</v>
      </c>
      <c r="M53" s="21">
        <v>5</v>
      </c>
      <c r="N53" s="21"/>
      <c r="O53" s="21">
        <v>0</v>
      </c>
      <c r="P53" s="21">
        <v>0</v>
      </c>
      <c r="Q53" s="21">
        <v>0</v>
      </c>
      <c r="R53" s="21"/>
      <c r="S53" s="21"/>
      <c r="T53" s="22"/>
      <c r="U53" s="22"/>
      <c r="V53" s="21"/>
      <c r="W53" s="21"/>
      <c r="X53" s="21"/>
      <c r="Y53" s="21"/>
      <c r="Z53" s="21"/>
      <c r="AA53" s="21"/>
      <c r="AB53" s="22"/>
      <c r="AC53" s="22"/>
      <c r="AD53" s="21"/>
      <c r="AE53" s="21"/>
      <c r="AF53" s="21"/>
      <c r="AG53" s="21"/>
      <c r="AH53" s="21"/>
      <c r="AI53" s="21"/>
      <c r="AJ53" s="21">
        <f t="shared" si="1"/>
        <v>47.5</v>
      </c>
    </row>
    <row r="54" spans="1:36" x14ac:dyDescent="0.3">
      <c r="A54" s="35">
        <v>48</v>
      </c>
      <c r="B54" s="36" t="s">
        <v>127</v>
      </c>
      <c r="C54" s="26" t="s">
        <v>578</v>
      </c>
      <c r="D54" s="21">
        <v>0</v>
      </c>
      <c r="E54" s="21">
        <v>0</v>
      </c>
      <c r="F54" s="21">
        <v>0</v>
      </c>
      <c r="G54" s="21"/>
      <c r="H54" s="21">
        <v>0</v>
      </c>
      <c r="I54" s="21"/>
      <c r="J54" s="21">
        <v>10</v>
      </c>
      <c r="K54" s="21">
        <v>0</v>
      </c>
      <c r="L54" s="21">
        <v>10</v>
      </c>
      <c r="M54" s="21">
        <v>0</v>
      </c>
      <c r="N54" s="21"/>
      <c r="O54" s="21">
        <v>0</v>
      </c>
      <c r="P54" s="21">
        <v>5</v>
      </c>
      <c r="Q54" s="21">
        <v>20</v>
      </c>
      <c r="R54" s="21"/>
      <c r="S54" s="21"/>
      <c r="T54" s="38"/>
      <c r="U54" s="38"/>
      <c r="V54" s="20"/>
      <c r="W54" s="20"/>
      <c r="X54" s="20"/>
      <c r="Y54" s="20"/>
      <c r="Z54" s="20"/>
      <c r="AA54" s="20"/>
      <c r="AB54" s="38"/>
      <c r="AC54" s="38"/>
      <c r="AD54" s="20"/>
      <c r="AE54" s="20"/>
      <c r="AF54" s="20"/>
      <c r="AG54" s="20"/>
      <c r="AH54" s="20"/>
      <c r="AI54" s="20"/>
      <c r="AJ54" s="21">
        <f t="shared" si="1"/>
        <v>45</v>
      </c>
    </row>
    <row r="55" spans="1:36" x14ac:dyDescent="0.3">
      <c r="A55" s="35">
        <v>48</v>
      </c>
      <c r="B55" s="36" t="s">
        <v>232</v>
      </c>
      <c r="C55" s="26">
        <v>40105</v>
      </c>
      <c r="D55" s="21">
        <v>10</v>
      </c>
      <c r="E55" s="21">
        <v>12.5</v>
      </c>
      <c r="F55" s="21">
        <v>10</v>
      </c>
      <c r="G55" s="21"/>
      <c r="H55" s="21">
        <v>12.5</v>
      </c>
      <c r="I55" s="21"/>
      <c r="J55" s="21">
        <v>0</v>
      </c>
      <c r="K55" s="21">
        <v>0</v>
      </c>
      <c r="L55" s="21">
        <v>0</v>
      </c>
      <c r="M55" s="21">
        <v>0</v>
      </c>
      <c r="N55" s="21"/>
      <c r="O55" s="21">
        <v>0</v>
      </c>
      <c r="P55" s="21">
        <v>0</v>
      </c>
      <c r="Q55" s="21">
        <v>0</v>
      </c>
      <c r="R55" s="21"/>
      <c r="S55" s="21"/>
      <c r="T55" s="22"/>
      <c r="U55" s="22"/>
      <c r="V55" s="21"/>
      <c r="W55" s="21"/>
      <c r="X55" s="21"/>
      <c r="Y55" s="21"/>
      <c r="Z55" s="21"/>
      <c r="AA55" s="21"/>
      <c r="AB55" s="22"/>
      <c r="AC55" s="22"/>
      <c r="AD55" s="21"/>
      <c r="AE55" s="21"/>
      <c r="AF55" s="21"/>
      <c r="AG55" s="21"/>
      <c r="AH55" s="21"/>
      <c r="AI55" s="21"/>
      <c r="AJ55" s="21">
        <f t="shared" si="1"/>
        <v>45</v>
      </c>
    </row>
    <row r="56" spans="1:36" x14ac:dyDescent="0.3">
      <c r="A56" s="35">
        <v>48</v>
      </c>
      <c r="B56" s="36" t="s">
        <v>385</v>
      </c>
      <c r="C56" s="26">
        <v>40163</v>
      </c>
      <c r="D56" s="21">
        <v>0</v>
      </c>
      <c r="E56" s="21">
        <v>0</v>
      </c>
      <c r="F56" s="21">
        <v>5</v>
      </c>
      <c r="G56" s="21"/>
      <c r="H56" s="21">
        <v>12.5</v>
      </c>
      <c r="I56" s="21"/>
      <c r="J56" s="21">
        <v>5</v>
      </c>
      <c r="K56" s="21">
        <v>7.5</v>
      </c>
      <c r="L56" s="21">
        <v>5</v>
      </c>
      <c r="M56" s="21">
        <v>10</v>
      </c>
      <c r="N56" s="21"/>
      <c r="O56" s="21">
        <v>0</v>
      </c>
      <c r="P56" s="21">
        <v>0</v>
      </c>
      <c r="Q56" s="21">
        <v>0</v>
      </c>
      <c r="R56" s="21"/>
      <c r="S56" s="21"/>
      <c r="T56" s="22"/>
      <c r="U56" s="22"/>
      <c r="V56" s="21"/>
      <c r="W56" s="21"/>
      <c r="X56" s="21"/>
      <c r="Y56" s="21"/>
      <c r="Z56" s="21"/>
      <c r="AA56" s="21"/>
      <c r="AB56" s="22"/>
      <c r="AC56" s="22"/>
      <c r="AD56" s="21"/>
      <c r="AE56" s="21"/>
      <c r="AF56" s="21"/>
      <c r="AG56" s="21"/>
      <c r="AH56" s="21"/>
      <c r="AI56" s="21"/>
      <c r="AJ56" s="21">
        <f t="shared" si="1"/>
        <v>45</v>
      </c>
    </row>
    <row r="57" spans="1:36" x14ac:dyDescent="0.3">
      <c r="A57" s="35">
        <v>48</v>
      </c>
      <c r="B57" s="36" t="s">
        <v>222</v>
      </c>
      <c r="C57" s="26" t="s">
        <v>288</v>
      </c>
      <c r="D57" s="21">
        <v>5</v>
      </c>
      <c r="E57" s="21">
        <v>12.5</v>
      </c>
      <c r="F57" s="21">
        <v>0</v>
      </c>
      <c r="G57" s="21"/>
      <c r="H57" s="21">
        <v>0</v>
      </c>
      <c r="I57" s="21"/>
      <c r="J57" s="21">
        <v>5</v>
      </c>
      <c r="K57" s="21">
        <v>7.5</v>
      </c>
      <c r="L57" s="21">
        <v>5</v>
      </c>
      <c r="M57" s="21">
        <v>10</v>
      </c>
      <c r="N57" s="21"/>
      <c r="O57" s="21">
        <v>0</v>
      </c>
      <c r="P57" s="21">
        <v>0</v>
      </c>
      <c r="Q57" s="21">
        <v>0</v>
      </c>
      <c r="R57" s="21"/>
      <c r="S57" s="21"/>
      <c r="T57" s="22"/>
      <c r="U57" s="22"/>
      <c r="V57" s="21"/>
      <c r="W57" s="21"/>
      <c r="X57" s="21"/>
      <c r="Y57" s="21"/>
      <c r="Z57" s="21"/>
      <c r="AA57" s="21"/>
      <c r="AB57" s="22"/>
      <c r="AC57" s="22"/>
      <c r="AD57" s="21"/>
      <c r="AE57" s="21"/>
      <c r="AF57" s="21"/>
      <c r="AG57" s="21"/>
      <c r="AH57" s="21"/>
      <c r="AI57" s="21"/>
      <c r="AJ57" s="21">
        <f t="shared" si="1"/>
        <v>45</v>
      </c>
    </row>
    <row r="58" spans="1:36" x14ac:dyDescent="0.3">
      <c r="A58" s="35">
        <v>52</v>
      </c>
      <c r="B58" s="36" t="s">
        <v>544</v>
      </c>
      <c r="C58" s="26" t="s">
        <v>579</v>
      </c>
      <c r="D58" s="21">
        <v>0</v>
      </c>
      <c r="E58" s="21">
        <v>0</v>
      </c>
      <c r="F58" s="21">
        <v>0</v>
      </c>
      <c r="G58" s="21"/>
      <c r="H58" s="21">
        <v>0</v>
      </c>
      <c r="I58" s="21"/>
      <c r="J58" s="21">
        <v>0</v>
      </c>
      <c r="K58" s="21">
        <v>0</v>
      </c>
      <c r="L58" s="21">
        <v>20</v>
      </c>
      <c r="M58" s="21">
        <v>0</v>
      </c>
      <c r="N58" s="21"/>
      <c r="O58" s="21">
        <v>0</v>
      </c>
      <c r="P58" s="21">
        <v>10</v>
      </c>
      <c r="Q58" s="21">
        <v>12.5</v>
      </c>
      <c r="R58" s="21"/>
      <c r="S58" s="21"/>
      <c r="T58" s="38"/>
      <c r="U58" s="38"/>
      <c r="V58" s="20"/>
      <c r="W58" s="20"/>
      <c r="X58" s="20"/>
      <c r="Y58" s="20"/>
      <c r="Z58" s="20"/>
      <c r="AA58" s="20"/>
      <c r="AB58" s="38"/>
      <c r="AC58" s="38"/>
      <c r="AD58" s="20"/>
      <c r="AE58" s="20"/>
      <c r="AF58" s="20"/>
      <c r="AG58" s="20"/>
      <c r="AH58" s="21"/>
      <c r="AI58" s="21"/>
      <c r="AJ58" s="21">
        <f t="shared" si="1"/>
        <v>42.5</v>
      </c>
    </row>
    <row r="59" spans="1:36" x14ac:dyDescent="0.3">
      <c r="A59" s="35">
        <v>53</v>
      </c>
      <c r="B59" s="36" t="s">
        <v>602</v>
      </c>
      <c r="C59" s="26"/>
      <c r="D59" s="21">
        <v>0</v>
      </c>
      <c r="E59" s="21">
        <v>0</v>
      </c>
      <c r="F59" s="21">
        <v>0</v>
      </c>
      <c r="G59" s="21"/>
      <c r="H59" s="21">
        <v>0</v>
      </c>
      <c r="I59" s="21"/>
      <c r="J59" s="21">
        <v>0</v>
      </c>
      <c r="K59" s="21">
        <v>0</v>
      </c>
      <c r="L59" s="21">
        <v>0</v>
      </c>
      <c r="M59" s="21">
        <v>0</v>
      </c>
      <c r="N59" s="21"/>
      <c r="O59" s="21">
        <v>10</v>
      </c>
      <c r="P59" s="21">
        <v>10</v>
      </c>
      <c r="Q59" s="21">
        <v>20</v>
      </c>
      <c r="R59" s="21"/>
      <c r="S59" s="21"/>
      <c r="T59" s="38"/>
      <c r="U59" s="38"/>
      <c r="V59" s="20"/>
      <c r="W59" s="20"/>
      <c r="X59" s="20"/>
      <c r="Y59" s="20"/>
      <c r="Z59" s="20"/>
      <c r="AA59" s="20"/>
      <c r="AB59" s="38"/>
      <c r="AC59" s="38"/>
      <c r="AD59" s="20"/>
      <c r="AE59" s="20"/>
      <c r="AF59" s="20"/>
      <c r="AG59" s="20"/>
      <c r="AH59" s="20"/>
      <c r="AI59" s="20"/>
      <c r="AJ59" s="21">
        <f t="shared" si="1"/>
        <v>40</v>
      </c>
    </row>
    <row r="60" spans="1:36" x14ac:dyDescent="0.3">
      <c r="A60" s="35">
        <v>53</v>
      </c>
      <c r="B60" s="36" t="s">
        <v>387</v>
      </c>
      <c r="C60" s="26" t="s">
        <v>391</v>
      </c>
      <c r="D60" s="21">
        <v>0</v>
      </c>
      <c r="E60" s="21">
        <v>0</v>
      </c>
      <c r="F60" s="21">
        <v>10</v>
      </c>
      <c r="G60" s="21"/>
      <c r="H60" s="21">
        <v>0</v>
      </c>
      <c r="I60" s="21"/>
      <c r="J60" s="21">
        <v>20</v>
      </c>
      <c r="K60" s="21">
        <v>0</v>
      </c>
      <c r="L60" s="21">
        <v>10</v>
      </c>
      <c r="M60" s="21">
        <v>0</v>
      </c>
      <c r="N60" s="21"/>
      <c r="O60" s="21">
        <v>0</v>
      </c>
      <c r="P60" s="21">
        <v>0</v>
      </c>
      <c r="Q60" s="21">
        <v>0</v>
      </c>
      <c r="R60" s="21"/>
      <c r="S60" s="21"/>
      <c r="T60" s="22"/>
      <c r="U60" s="22"/>
      <c r="V60" s="21"/>
      <c r="W60" s="21"/>
      <c r="X60" s="21"/>
      <c r="Y60" s="21"/>
      <c r="Z60" s="21"/>
      <c r="AA60" s="21"/>
      <c r="AB60" s="22"/>
      <c r="AC60" s="22"/>
      <c r="AD60" s="21"/>
      <c r="AE60" s="21"/>
      <c r="AF60" s="21"/>
      <c r="AG60" s="21"/>
      <c r="AH60" s="21"/>
      <c r="AI60" s="21"/>
      <c r="AJ60" s="21">
        <f t="shared" si="1"/>
        <v>40</v>
      </c>
    </row>
    <row r="61" spans="1:36" x14ac:dyDescent="0.3">
      <c r="A61" s="35">
        <v>53</v>
      </c>
      <c r="B61" s="36" t="s">
        <v>224</v>
      </c>
      <c r="C61" s="26" t="s">
        <v>312</v>
      </c>
      <c r="D61" s="21">
        <v>10</v>
      </c>
      <c r="E61" s="21">
        <v>0</v>
      </c>
      <c r="F61" s="21">
        <v>10</v>
      </c>
      <c r="G61" s="21"/>
      <c r="H61" s="21">
        <v>0</v>
      </c>
      <c r="I61" s="21"/>
      <c r="J61" s="21">
        <v>5</v>
      </c>
      <c r="K61" s="21">
        <v>0</v>
      </c>
      <c r="L61" s="21">
        <v>5</v>
      </c>
      <c r="M61" s="21">
        <v>10</v>
      </c>
      <c r="N61" s="21"/>
      <c r="O61" s="21">
        <v>0</v>
      </c>
      <c r="P61" s="21">
        <v>0</v>
      </c>
      <c r="Q61" s="21">
        <v>0</v>
      </c>
      <c r="R61" s="21"/>
      <c r="S61" s="21"/>
      <c r="T61" s="22"/>
      <c r="U61" s="22"/>
      <c r="V61" s="21"/>
      <c r="W61" s="21"/>
      <c r="X61" s="21"/>
      <c r="Y61" s="21"/>
      <c r="Z61" s="21"/>
      <c r="AA61" s="21"/>
      <c r="AB61" s="22"/>
      <c r="AC61" s="22"/>
      <c r="AD61" s="21"/>
      <c r="AE61" s="21"/>
      <c r="AF61" s="21"/>
      <c r="AG61" s="21"/>
      <c r="AH61" s="20"/>
      <c r="AI61" s="20"/>
      <c r="AJ61" s="21">
        <f t="shared" si="1"/>
        <v>40</v>
      </c>
    </row>
    <row r="62" spans="1:36" x14ac:dyDescent="0.3">
      <c r="A62" s="35">
        <v>53</v>
      </c>
      <c r="B62" s="36" t="s">
        <v>545</v>
      </c>
      <c r="C62" s="26" t="s">
        <v>574</v>
      </c>
      <c r="D62" s="21">
        <v>0</v>
      </c>
      <c r="E62" s="21">
        <v>0</v>
      </c>
      <c r="F62" s="21">
        <v>0</v>
      </c>
      <c r="G62" s="21"/>
      <c r="H62" s="21">
        <v>0</v>
      </c>
      <c r="I62" s="21"/>
      <c r="J62" s="21">
        <v>0</v>
      </c>
      <c r="K62" s="21">
        <v>0</v>
      </c>
      <c r="L62" s="21">
        <v>10</v>
      </c>
      <c r="M62" s="21">
        <v>20</v>
      </c>
      <c r="N62" s="21"/>
      <c r="O62" s="21">
        <v>5</v>
      </c>
      <c r="P62" s="21">
        <v>5</v>
      </c>
      <c r="Q62" s="21">
        <v>0</v>
      </c>
      <c r="R62" s="21"/>
      <c r="S62" s="21"/>
      <c r="T62" s="38"/>
      <c r="U62" s="38"/>
      <c r="V62" s="20"/>
      <c r="W62" s="20"/>
      <c r="X62" s="20"/>
      <c r="Y62" s="20"/>
      <c r="Z62" s="20"/>
      <c r="AA62" s="20"/>
      <c r="AB62" s="22"/>
      <c r="AC62" s="22"/>
      <c r="AD62" s="21"/>
      <c r="AE62" s="21"/>
      <c r="AF62" s="21"/>
      <c r="AG62" s="21"/>
      <c r="AH62" s="21"/>
      <c r="AI62" s="21"/>
      <c r="AJ62" s="21">
        <f t="shared" si="1"/>
        <v>40</v>
      </c>
    </row>
    <row r="63" spans="1:36" x14ac:dyDescent="0.3">
      <c r="A63" s="35">
        <v>53</v>
      </c>
      <c r="B63" s="36" t="s">
        <v>399</v>
      </c>
      <c r="C63" s="26">
        <v>39933</v>
      </c>
      <c r="D63" s="21">
        <v>10</v>
      </c>
      <c r="E63" s="21">
        <v>12.5</v>
      </c>
      <c r="F63" s="21">
        <v>5</v>
      </c>
      <c r="G63" s="21"/>
      <c r="H63" s="21">
        <v>12.5</v>
      </c>
      <c r="I63" s="21"/>
      <c r="J63" s="21">
        <v>0</v>
      </c>
      <c r="K63" s="21">
        <v>0</v>
      </c>
      <c r="L63" s="21">
        <v>0</v>
      </c>
      <c r="M63" s="21">
        <v>0</v>
      </c>
      <c r="N63" s="21"/>
      <c r="O63" s="21">
        <v>0</v>
      </c>
      <c r="P63" s="21">
        <v>0</v>
      </c>
      <c r="Q63" s="21">
        <v>0</v>
      </c>
      <c r="R63" s="21"/>
      <c r="S63" s="21"/>
      <c r="T63" s="22"/>
      <c r="U63" s="22"/>
      <c r="V63" s="21"/>
      <c r="W63" s="21"/>
      <c r="X63" s="21"/>
      <c r="Y63" s="21"/>
      <c r="Z63" s="21"/>
      <c r="AA63" s="21"/>
      <c r="AB63" s="22"/>
      <c r="AC63" s="22"/>
      <c r="AD63" s="21"/>
      <c r="AE63" s="21"/>
      <c r="AF63" s="21"/>
      <c r="AG63" s="21"/>
      <c r="AH63" s="21"/>
      <c r="AI63" s="21"/>
      <c r="AJ63" s="21">
        <f t="shared" si="1"/>
        <v>40</v>
      </c>
    </row>
    <row r="64" spans="1:36" x14ac:dyDescent="0.3">
      <c r="A64" s="35">
        <v>58</v>
      </c>
      <c r="B64" s="36" t="s">
        <v>393</v>
      </c>
      <c r="C64" s="26" t="s">
        <v>392</v>
      </c>
      <c r="D64" s="21">
        <v>0</v>
      </c>
      <c r="E64" s="21">
        <v>0</v>
      </c>
      <c r="F64" s="21">
        <v>10</v>
      </c>
      <c r="G64" s="21"/>
      <c r="H64" s="21">
        <v>0</v>
      </c>
      <c r="I64" s="21"/>
      <c r="J64" s="21">
        <v>5</v>
      </c>
      <c r="K64" s="21">
        <v>0</v>
      </c>
      <c r="L64" s="21">
        <v>0</v>
      </c>
      <c r="M64" s="21">
        <v>0</v>
      </c>
      <c r="N64" s="21"/>
      <c r="O64" s="21">
        <v>0</v>
      </c>
      <c r="P64" s="21">
        <v>2.5</v>
      </c>
      <c r="Q64" s="21">
        <v>20</v>
      </c>
      <c r="R64" s="21"/>
      <c r="S64" s="21"/>
      <c r="T64" s="38"/>
      <c r="U64" s="38"/>
      <c r="V64" s="20"/>
      <c r="W64" s="20"/>
      <c r="X64" s="20"/>
      <c r="Y64" s="20"/>
      <c r="Z64" s="20"/>
      <c r="AA64" s="20"/>
      <c r="AB64" s="38"/>
      <c r="AC64" s="38"/>
      <c r="AD64" s="20"/>
      <c r="AE64" s="20"/>
      <c r="AF64" s="20"/>
      <c r="AG64" s="20"/>
      <c r="AH64" s="20"/>
      <c r="AI64" s="20"/>
      <c r="AJ64" s="21">
        <f t="shared" si="1"/>
        <v>37.5</v>
      </c>
    </row>
    <row r="65" spans="1:36" x14ac:dyDescent="0.3">
      <c r="A65" s="35">
        <v>58</v>
      </c>
      <c r="B65" s="36" t="s">
        <v>559</v>
      </c>
      <c r="C65" s="26">
        <v>40908</v>
      </c>
      <c r="D65" s="21">
        <v>0</v>
      </c>
      <c r="E65" s="21">
        <v>0</v>
      </c>
      <c r="F65" s="21">
        <v>0</v>
      </c>
      <c r="G65" s="21"/>
      <c r="H65" s="21">
        <v>0</v>
      </c>
      <c r="I65" s="21"/>
      <c r="J65" s="21">
        <v>0</v>
      </c>
      <c r="K65" s="21">
        <v>0</v>
      </c>
      <c r="L65" s="21">
        <v>0</v>
      </c>
      <c r="M65" s="21">
        <v>10</v>
      </c>
      <c r="N65" s="21"/>
      <c r="O65" s="21">
        <v>10</v>
      </c>
      <c r="P65" s="21">
        <v>5</v>
      </c>
      <c r="Q65" s="21">
        <v>12.5</v>
      </c>
      <c r="R65" s="21"/>
      <c r="S65" s="21"/>
      <c r="T65" s="38"/>
      <c r="U65" s="38"/>
      <c r="V65" s="20"/>
      <c r="W65" s="20"/>
      <c r="X65" s="20"/>
      <c r="Y65" s="20"/>
      <c r="Z65" s="20"/>
      <c r="AA65" s="20"/>
      <c r="AB65" s="38"/>
      <c r="AC65" s="38"/>
      <c r="AD65" s="20"/>
      <c r="AE65" s="20"/>
      <c r="AF65" s="20"/>
      <c r="AG65" s="20"/>
      <c r="AH65" s="20"/>
      <c r="AI65" s="20"/>
      <c r="AJ65" s="21">
        <f t="shared" si="1"/>
        <v>37.5</v>
      </c>
    </row>
    <row r="66" spans="1:36" x14ac:dyDescent="0.3">
      <c r="A66" s="35">
        <v>60</v>
      </c>
      <c r="B66" s="36" t="s">
        <v>241</v>
      </c>
      <c r="C66" s="26">
        <v>39966</v>
      </c>
      <c r="D66" s="21">
        <v>20</v>
      </c>
      <c r="E66" s="21">
        <v>0</v>
      </c>
      <c r="F66" s="21">
        <v>0</v>
      </c>
      <c r="G66" s="21"/>
      <c r="H66" s="21">
        <v>0</v>
      </c>
      <c r="I66" s="21"/>
      <c r="J66" s="21">
        <v>0</v>
      </c>
      <c r="K66" s="21">
        <v>12.5</v>
      </c>
      <c r="L66" s="21">
        <v>0</v>
      </c>
      <c r="M66" s="21">
        <v>0</v>
      </c>
      <c r="N66" s="21"/>
      <c r="O66" s="21">
        <v>0</v>
      </c>
      <c r="P66" s="21">
        <v>0</v>
      </c>
      <c r="Q66" s="21">
        <v>0</v>
      </c>
      <c r="R66" s="21"/>
      <c r="S66" s="21"/>
      <c r="T66" s="22"/>
      <c r="U66" s="22"/>
      <c r="V66" s="21"/>
      <c r="W66" s="21"/>
      <c r="X66" s="21"/>
      <c r="Y66" s="21"/>
      <c r="Z66" s="21"/>
      <c r="AA66" s="21"/>
      <c r="AB66" s="22"/>
      <c r="AC66" s="22"/>
      <c r="AD66" s="21"/>
      <c r="AE66" s="21"/>
      <c r="AF66" s="21"/>
      <c r="AG66" s="21"/>
      <c r="AH66" s="20"/>
      <c r="AI66" s="20"/>
      <c r="AJ66" s="21">
        <f t="shared" si="1"/>
        <v>32.5</v>
      </c>
    </row>
    <row r="67" spans="1:36" x14ac:dyDescent="0.3">
      <c r="A67" s="35">
        <v>61</v>
      </c>
      <c r="B67" s="36" t="s">
        <v>478</v>
      </c>
      <c r="C67" s="26">
        <v>40718</v>
      </c>
      <c r="D67" s="21">
        <v>0</v>
      </c>
      <c r="E67" s="21">
        <v>0</v>
      </c>
      <c r="F67" s="21">
        <v>0</v>
      </c>
      <c r="G67" s="21"/>
      <c r="H67" s="21">
        <v>0</v>
      </c>
      <c r="I67" s="21"/>
      <c r="J67" s="21">
        <v>10</v>
      </c>
      <c r="K67" s="21">
        <v>7.5</v>
      </c>
      <c r="L67" s="21">
        <v>0</v>
      </c>
      <c r="M67" s="21">
        <v>0</v>
      </c>
      <c r="N67" s="21"/>
      <c r="O67" s="21">
        <v>0</v>
      </c>
      <c r="P67" s="21">
        <v>0</v>
      </c>
      <c r="Q67" s="21">
        <v>12.5</v>
      </c>
      <c r="R67" s="21"/>
      <c r="S67" s="21"/>
      <c r="T67" s="38"/>
      <c r="U67" s="38"/>
      <c r="V67" s="20"/>
      <c r="W67" s="20"/>
      <c r="X67" s="20"/>
      <c r="Y67" s="20"/>
      <c r="Z67" s="20"/>
      <c r="AA67" s="20"/>
      <c r="AB67" s="38"/>
      <c r="AC67" s="38"/>
      <c r="AD67" s="20"/>
      <c r="AE67" s="20"/>
      <c r="AF67" s="20"/>
      <c r="AG67" s="20"/>
      <c r="AH67" s="20"/>
      <c r="AI67" s="20"/>
      <c r="AJ67" s="21">
        <f t="shared" si="1"/>
        <v>30</v>
      </c>
    </row>
    <row r="68" spans="1:36" x14ac:dyDescent="0.3">
      <c r="A68" s="35">
        <v>61</v>
      </c>
      <c r="B68" s="36" t="s">
        <v>398</v>
      </c>
      <c r="C68" s="24" t="s">
        <v>397</v>
      </c>
      <c r="D68" s="21">
        <v>0</v>
      </c>
      <c r="E68" s="21">
        <v>0</v>
      </c>
      <c r="F68" s="21">
        <v>0</v>
      </c>
      <c r="G68" s="21"/>
      <c r="H68" s="21">
        <v>12.5</v>
      </c>
      <c r="I68" s="21"/>
      <c r="J68" s="21">
        <v>5</v>
      </c>
      <c r="K68" s="21">
        <v>12.5</v>
      </c>
      <c r="L68" s="21">
        <v>0</v>
      </c>
      <c r="M68" s="21">
        <v>0</v>
      </c>
      <c r="N68" s="21"/>
      <c r="O68" s="21">
        <v>0</v>
      </c>
      <c r="P68" s="21">
        <v>0</v>
      </c>
      <c r="Q68" s="21">
        <v>0</v>
      </c>
      <c r="R68" s="21"/>
      <c r="S68" s="21"/>
      <c r="T68" s="22"/>
      <c r="U68" s="22"/>
      <c r="V68" s="21"/>
      <c r="W68" s="21"/>
      <c r="X68" s="21"/>
      <c r="Y68" s="21"/>
      <c r="Z68" s="21"/>
      <c r="AA68" s="21"/>
      <c r="AB68" s="38"/>
      <c r="AC68" s="38"/>
      <c r="AD68" s="20"/>
      <c r="AE68" s="20"/>
      <c r="AF68" s="20"/>
      <c r="AG68" s="20"/>
      <c r="AH68" s="20"/>
      <c r="AI68" s="20"/>
      <c r="AJ68" s="21">
        <f t="shared" si="1"/>
        <v>30</v>
      </c>
    </row>
    <row r="69" spans="1:36" x14ac:dyDescent="0.3">
      <c r="A69" s="35">
        <v>61</v>
      </c>
      <c r="B69" s="36" t="s">
        <v>120</v>
      </c>
      <c r="C69" s="26" t="s">
        <v>306</v>
      </c>
      <c r="D69" s="21">
        <v>0</v>
      </c>
      <c r="E69" s="21">
        <v>0</v>
      </c>
      <c r="F69" s="21">
        <v>10</v>
      </c>
      <c r="G69" s="21"/>
      <c r="H69" s="21">
        <v>0</v>
      </c>
      <c r="I69" s="21"/>
      <c r="J69" s="21">
        <v>10</v>
      </c>
      <c r="K69" s="21">
        <v>0</v>
      </c>
      <c r="L69" s="21">
        <v>10</v>
      </c>
      <c r="M69" s="21">
        <v>0</v>
      </c>
      <c r="N69" s="21"/>
      <c r="O69" s="21">
        <v>0</v>
      </c>
      <c r="P69" s="21">
        <v>0</v>
      </c>
      <c r="Q69" s="21">
        <v>0</v>
      </c>
      <c r="R69" s="21"/>
      <c r="S69" s="21"/>
      <c r="T69" s="38"/>
      <c r="U69" s="38"/>
      <c r="V69" s="20"/>
      <c r="W69" s="20"/>
      <c r="X69" s="20"/>
      <c r="Y69" s="20"/>
      <c r="Z69" s="20"/>
      <c r="AA69" s="20"/>
      <c r="AB69" s="22"/>
      <c r="AC69" s="22"/>
      <c r="AD69" s="21"/>
      <c r="AE69" s="21"/>
      <c r="AF69" s="21"/>
      <c r="AG69" s="21"/>
      <c r="AH69" s="20"/>
      <c r="AI69" s="20"/>
      <c r="AJ69" s="21">
        <f t="shared" si="1"/>
        <v>30</v>
      </c>
    </row>
    <row r="70" spans="1:36" x14ac:dyDescent="0.3">
      <c r="A70" s="35">
        <v>61</v>
      </c>
      <c r="B70" s="36" t="s">
        <v>230</v>
      </c>
      <c r="C70" s="26">
        <v>40020</v>
      </c>
      <c r="D70" s="21">
        <v>10</v>
      </c>
      <c r="E70" s="21">
        <v>0</v>
      </c>
      <c r="F70" s="21">
        <v>5</v>
      </c>
      <c r="G70" s="21"/>
      <c r="H70" s="21">
        <v>0</v>
      </c>
      <c r="I70" s="21"/>
      <c r="J70" s="21">
        <v>5</v>
      </c>
      <c r="K70" s="21">
        <v>0</v>
      </c>
      <c r="L70" s="21">
        <v>0</v>
      </c>
      <c r="M70" s="21">
        <v>10</v>
      </c>
      <c r="N70" s="21"/>
      <c r="O70" s="21">
        <v>0</v>
      </c>
      <c r="P70" s="21">
        <v>0</v>
      </c>
      <c r="Q70" s="21">
        <v>0</v>
      </c>
      <c r="R70" s="21"/>
      <c r="S70" s="21"/>
      <c r="T70" s="38"/>
      <c r="U70" s="38"/>
      <c r="V70" s="20"/>
      <c r="W70" s="20"/>
      <c r="X70" s="20"/>
      <c r="Y70" s="20"/>
      <c r="Z70" s="20"/>
      <c r="AA70" s="20"/>
      <c r="AB70" s="38"/>
      <c r="AC70" s="38"/>
      <c r="AD70" s="20"/>
      <c r="AE70" s="20"/>
      <c r="AF70" s="20"/>
      <c r="AG70" s="20"/>
      <c r="AH70" s="20"/>
      <c r="AI70" s="20"/>
      <c r="AJ70" s="21">
        <f t="shared" si="1"/>
        <v>30</v>
      </c>
    </row>
    <row r="71" spans="1:36" x14ac:dyDescent="0.3">
      <c r="A71" s="35">
        <v>65</v>
      </c>
      <c r="B71" s="36" t="s">
        <v>258</v>
      </c>
      <c r="C71" s="26" t="s">
        <v>307</v>
      </c>
      <c r="D71" s="21">
        <v>5</v>
      </c>
      <c r="E71" s="21">
        <v>7.5</v>
      </c>
      <c r="F71" s="21">
        <v>0</v>
      </c>
      <c r="G71" s="21"/>
      <c r="H71" s="21">
        <v>0</v>
      </c>
      <c r="I71" s="21"/>
      <c r="J71" s="21">
        <v>0</v>
      </c>
      <c r="K71" s="21">
        <v>0</v>
      </c>
      <c r="L71" s="21">
        <v>0</v>
      </c>
      <c r="M71" s="21">
        <v>0</v>
      </c>
      <c r="N71" s="21"/>
      <c r="O71" s="21">
        <v>0</v>
      </c>
      <c r="P71" s="21">
        <v>2.5</v>
      </c>
      <c r="Q71" s="21">
        <v>12.5</v>
      </c>
      <c r="R71" s="21"/>
      <c r="S71" s="21"/>
      <c r="T71" s="38"/>
      <c r="U71" s="38"/>
      <c r="V71" s="20"/>
      <c r="W71" s="20"/>
      <c r="X71" s="20"/>
      <c r="Y71" s="20"/>
      <c r="Z71" s="20"/>
      <c r="AA71" s="20"/>
      <c r="AB71" s="38"/>
      <c r="AC71" s="38"/>
      <c r="AD71" s="20"/>
      <c r="AE71" s="20"/>
      <c r="AF71" s="20"/>
      <c r="AG71" s="20"/>
      <c r="AH71" s="20"/>
      <c r="AI71" s="20"/>
      <c r="AJ71" s="21">
        <f t="shared" ref="AJ71:AJ101" si="2">+SUM(D71:AI71)</f>
        <v>27.5</v>
      </c>
    </row>
    <row r="72" spans="1:36" x14ac:dyDescent="0.3">
      <c r="A72" s="35">
        <v>66</v>
      </c>
      <c r="B72" s="36" t="s">
        <v>253</v>
      </c>
      <c r="C72" s="26" t="s">
        <v>310</v>
      </c>
      <c r="D72" s="21">
        <v>0</v>
      </c>
      <c r="E72" s="21">
        <v>12.5</v>
      </c>
      <c r="F72" s="21">
        <v>0</v>
      </c>
      <c r="G72" s="21"/>
      <c r="H72" s="21">
        <v>0</v>
      </c>
      <c r="I72" s="21"/>
      <c r="J72" s="21">
        <v>0</v>
      </c>
      <c r="K72" s="21">
        <v>12.5</v>
      </c>
      <c r="L72" s="21">
        <v>0</v>
      </c>
      <c r="M72" s="21">
        <v>0</v>
      </c>
      <c r="N72" s="21"/>
      <c r="O72" s="21">
        <v>0</v>
      </c>
      <c r="P72" s="21">
        <v>0</v>
      </c>
      <c r="Q72" s="21">
        <v>0</v>
      </c>
      <c r="R72" s="21"/>
      <c r="S72" s="21"/>
      <c r="T72" s="22"/>
      <c r="U72" s="22"/>
      <c r="V72" s="21"/>
      <c r="W72" s="21"/>
      <c r="X72" s="21"/>
      <c r="Y72" s="21"/>
      <c r="Z72" s="21"/>
      <c r="AA72" s="21"/>
      <c r="AB72" s="38"/>
      <c r="AC72" s="38"/>
      <c r="AD72" s="20"/>
      <c r="AE72" s="20"/>
      <c r="AF72" s="20"/>
      <c r="AG72" s="20"/>
      <c r="AH72" s="20"/>
      <c r="AI72" s="20"/>
      <c r="AJ72" s="21">
        <f t="shared" si="2"/>
        <v>25</v>
      </c>
    </row>
    <row r="73" spans="1:36" x14ac:dyDescent="0.3">
      <c r="A73" s="35">
        <v>66</v>
      </c>
      <c r="B73" s="36" t="s">
        <v>386</v>
      </c>
      <c r="C73" s="26">
        <v>40492</v>
      </c>
      <c r="D73" s="21">
        <v>0</v>
      </c>
      <c r="E73" s="21">
        <v>0</v>
      </c>
      <c r="F73" s="21">
        <v>5</v>
      </c>
      <c r="G73" s="21"/>
      <c r="H73" s="21">
        <v>0</v>
      </c>
      <c r="I73" s="21"/>
      <c r="J73" s="21">
        <v>5</v>
      </c>
      <c r="K73" s="21">
        <v>0</v>
      </c>
      <c r="L73" s="21">
        <v>0</v>
      </c>
      <c r="M73" s="21">
        <v>0</v>
      </c>
      <c r="N73" s="21"/>
      <c r="O73" s="21">
        <v>10</v>
      </c>
      <c r="P73" s="21">
        <v>5</v>
      </c>
      <c r="Q73" s="21">
        <v>0</v>
      </c>
      <c r="R73" s="21"/>
      <c r="S73" s="21"/>
      <c r="T73" s="38"/>
      <c r="U73" s="38"/>
      <c r="V73" s="20"/>
      <c r="W73" s="20"/>
      <c r="X73" s="20"/>
      <c r="Y73" s="20"/>
      <c r="Z73" s="20"/>
      <c r="AA73" s="20"/>
      <c r="AB73" s="38"/>
      <c r="AC73" s="38"/>
      <c r="AD73" s="20"/>
      <c r="AE73" s="20"/>
      <c r="AF73" s="20"/>
      <c r="AG73" s="20"/>
      <c r="AH73" s="20"/>
      <c r="AI73" s="20"/>
      <c r="AJ73" s="21">
        <f t="shared" si="2"/>
        <v>25</v>
      </c>
    </row>
    <row r="74" spans="1:36" x14ac:dyDescent="0.3">
      <c r="A74" s="35">
        <v>68</v>
      </c>
      <c r="B74" s="36" t="s">
        <v>669</v>
      </c>
      <c r="C74" s="26">
        <v>39882</v>
      </c>
      <c r="D74" s="21">
        <v>0</v>
      </c>
      <c r="E74" s="21">
        <v>0</v>
      </c>
      <c r="F74" s="21">
        <v>0</v>
      </c>
      <c r="G74" s="21"/>
      <c r="H74" s="21">
        <v>0</v>
      </c>
      <c r="I74" s="21"/>
      <c r="J74" s="21">
        <v>0</v>
      </c>
      <c r="K74" s="21">
        <v>0</v>
      </c>
      <c r="L74" s="21">
        <v>0</v>
      </c>
      <c r="M74" s="21">
        <v>0</v>
      </c>
      <c r="N74" s="21"/>
      <c r="O74" s="21">
        <v>0</v>
      </c>
      <c r="P74" s="21">
        <v>0</v>
      </c>
      <c r="Q74" s="21">
        <v>20</v>
      </c>
      <c r="R74" s="21"/>
      <c r="S74" s="21"/>
      <c r="T74" s="38"/>
      <c r="U74" s="38"/>
      <c r="V74" s="20"/>
      <c r="W74" s="20"/>
      <c r="X74" s="20"/>
      <c r="Y74" s="20"/>
      <c r="Z74" s="20"/>
      <c r="AA74" s="20"/>
      <c r="AB74" s="38"/>
      <c r="AC74" s="38"/>
      <c r="AD74" s="20"/>
      <c r="AE74" s="20"/>
      <c r="AF74" s="20"/>
      <c r="AG74" s="20"/>
      <c r="AH74" s="20"/>
      <c r="AI74" s="20"/>
      <c r="AJ74" s="21">
        <f t="shared" si="2"/>
        <v>20</v>
      </c>
    </row>
    <row r="75" spans="1:36" x14ac:dyDescent="0.3">
      <c r="A75" s="35">
        <v>68</v>
      </c>
      <c r="B75" s="36" t="s">
        <v>142</v>
      </c>
      <c r="C75" s="26">
        <v>41250</v>
      </c>
      <c r="D75" s="21">
        <v>0</v>
      </c>
      <c r="E75" s="21">
        <v>0</v>
      </c>
      <c r="F75" s="21">
        <v>0</v>
      </c>
      <c r="G75" s="21"/>
      <c r="H75" s="21">
        <v>0</v>
      </c>
      <c r="I75" s="21"/>
      <c r="J75" s="21">
        <v>0</v>
      </c>
      <c r="K75" s="21">
        <v>0</v>
      </c>
      <c r="L75" s="21">
        <v>0</v>
      </c>
      <c r="M75" s="21">
        <v>0</v>
      </c>
      <c r="N75" s="21"/>
      <c r="O75" s="21">
        <v>0</v>
      </c>
      <c r="P75" s="21">
        <v>0</v>
      </c>
      <c r="Q75" s="21">
        <v>20</v>
      </c>
      <c r="R75" s="21"/>
      <c r="S75" s="21"/>
      <c r="T75" s="38"/>
      <c r="U75" s="38"/>
      <c r="V75" s="20"/>
      <c r="W75" s="20"/>
      <c r="X75" s="20"/>
      <c r="Y75" s="20"/>
      <c r="Z75" s="20"/>
      <c r="AA75" s="20"/>
      <c r="AB75" s="38"/>
      <c r="AC75" s="38"/>
      <c r="AD75" s="20"/>
      <c r="AE75" s="20"/>
      <c r="AF75" s="20"/>
      <c r="AG75" s="20"/>
      <c r="AH75" s="20"/>
      <c r="AI75" s="20"/>
      <c r="AJ75" s="21">
        <f t="shared" si="2"/>
        <v>20</v>
      </c>
    </row>
    <row r="76" spans="1:36" x14ac:dyDescent="0.3">
      <c r="A76" s="35">
        <v>68</v>
      </c>
      <c r="B76" s="36" t="s">
        <v>181</v>
      </c>
      <c r="C76" s="26">
        <v>39854</v>
      </c>
      <c r="D76" s="21">
        <v>10</v>
      </c>
      <c r="E76" s="21">
        <v>0</v>
      </c>
      <c r="F76" s="21">
        <v>5</v>
      </c>
      <c r="G76" s="21"/>
      <c r="H76" s="21">
        <v>0</v>
      </c>
      <c r="I76" s="21"/>
      <c r="J76" s="21">
        <v>0</v>
      </c>
      <c r="K76" s="21">
        <v>0</v>
      </c>
      <c r="L76" s="21">
        <v>5</v>
      </c>
      <c r="M76" s="21">
        <v>0</v>
      </c>
      <c r="N76" s="21"/>
      <c r="O76" s="21">
        <v>0</v>
      </c>
      <c r="P76" s="21">
        <v>0</v>
      </c>
      <c r="Q76" s="21">
        <v>0</v>
      </c>
      <c r="R76" s="21"/>
      <c r="S76" s="21"/>
      <c r="T76" s="38"/>
      <c r="U76" s="38"/>
      <c r="V76" s="20"/>
      <c r="W76" s="20"/>
      <c r="X76" s="20"/>
      <c r="Y76" s="20"/>
      <c r="Z76" s="20"/>
      <c r="AA76" s="20"/>
      <c r="AB76" s="38"/>
      <c r="AC76" s="38"/>
      <c r="AD76" s="20"/>
      <c r="AE76" s="20"/>
      <c r="AF76" s="20"/>
      <c r="AG76" s="20"/>
      <c r="AH76" s="20"/>
      <c r="AI76" s="20"/>
      <c r="AJ76" s="21">
        <f t="shared" si="2"/>
        <v>20</v>
      </c>
    </row>
    <row r="77" spans="1:36" x14ac:dyDescent="0.3">
      <c r="A77" s="35">
        <v>68</v>
      </c>
      <c r="B77" s="36" t="s">
        <v>378</v>
      </c>
      <c r="C77" s="26">
        <v>40869</v>
      </c>
      <c r="D77" s="21">
        <v>0</v>
      </c>
      <c r="E77" s="21">
        <v>0</v>
      </c>
      <c r="F77" s="21">
        <v>10</v>
      </c>
      <c r="G77" s="21"/>
      <c r="H77" s="21">
        <v>0</v>
      </c>
      <c r="I77" s="21"/>
      <c r="J77" s="21">
        <v>10</v>
      </c>
      <c r="K77" s="21">
        <v>0</v>
      </c>
      <c r="L77" s="21">
        <v>0</v>
      </c>
      <c r="M77" s="21">
        <v>0</v>
      </c>
      <c r="N77" s="21"/>
      <c r="O77" s="21">
        <v>0</v>
      </c>
      <c r="P77" s="21">
        <v>0</v>
      </c>
      <c r="Q77" s="21">
        <v>0</v>
      </c>
      <c r="R77" s="21"/>
      <c r="S77" s="21"/>
      <c r="T77" s="38"/>
      <c r="U77" s="38"/>
      <c r="V77" s="20"/>
      <c r="W77" s="20"/>
      <c r="X77" s="20"/>
      <c r="Y77" s="20"/>
      <c r="Z77" s="20"/>
      <c r="AA77" s="20"/>
      <c r="AB77" s="38"/>
      <c r="AC77" s="38"/>
      <c r="AD77" s="20"/>
      <c r="AE77" s="20"/>
      <c r="AF77" s="20"/>
      <c r="AG77" s="20"/>
      <c r="AH77" s="20"/>
      <c r="AI77" s="20"/>
      <c r="AJ77" s="21">
        <f t="shared" si="2"/>
        <v>20</v>
      </c>
    </row>
    <row r="78" spans="1:36" x14ac:dyDescent="0.3">
      <c r="A78" s="35">
        <v>72</v>
      </c>
      <c r="B78" s="36" t="s">
        <v>219</v>
      </c>
      <c r="C78" s="26" t="s">
        <v>290</v>
      </c>
      <c r="D78" s="21">
        <v>5</v>
      </c>
      <c r="E78" s="21">
        <v>0</v>
      </c>
      <c r="F78" s="21">
        <v>0</v>
      </c>
      <c r="G78" s="21"/>
      <c r="H78" s="21">
        <v>0</v>
      </c>
      <c r="I78" s="21"/>
      <c r="J78" s="21">
        <v>0</v>
      </c>
      <c r="K78" s="21">
        <v>0</v>
      </c>
      <c r="L78" s="21">
        <v>0</v>
      </c>
      <c r="M78" s="21">
        <v>0</v>
      </c>
      <c r="N78" s="21"/>
      <c r="O78" s="21">
        <v>0</v>
      </c>
      <c r="P78" s="21">
        <v>0</v>
      </c>
      <c r="Q78" s="21">
        <v>12.5</v>
      </c>
      <c r="R78" s="21"/>
      <c r="S78" s="21"/>
      <c r="T78" s="38"/>
      <c r="U78" s="38"/>
      <c r="V78" s="20"/>
      <c r="W78" s="20"/>
      <c r="X78" s="20"/>
      <c r="Y78" s="20"/>
      <c r="Z78" s="20"/>
      <c r="AA78" s="20"/>
      <c r="AB78" s="38"/>
      <c r="AC78" s="38"/>
      <c r="AD78" s="20"/>
      <c r="AE78" s="20"/>
      <c r="AF78" s="20"/>
      <c r="AG78" s="20"/>
      <c r="AH78" s="20"/>
      <c r="AI78" s="20"/>
      <c r="AJ78" s="21">
        <f t="shared" si="2"/>
        <v>17.5</v>
      </c>
    </row>
    <row r="79" spans="1:36" x14ac:dyDescent="0.3">
      <c r="A79" s="35">
        <v>72</v>
      </c>
      <c r="B79" s="36" t="s">
        <v>546</v>
      </c>
      <c r="C79" s="26">
        <v>40506</v>
      </c>
      <c r="D79" s="21">
        <v>0</v>
      </c>
      <c r="E79" s="21">
        <v>0</v>
      </c>
      <c r="F79" s="21">
        <v>0</v>
      </c>
      <c r="G79" s="21"/>
      <c r="H79" s="21">
        <v>0</v>
      </c>
      <c r="I79" s="21"/>
      <c r="J79" s="21">
        <v>0</v>
      </c>
      <c r="K79" s="21">
        <v>0</v>
      </c>
      <c r="L79" s="21">
        <v>5</v>
      </c>
      <c r="M79" s="21">
        <v>0</v>
      </c>
      <c r="N79" s="21"/>
      <c r="O79" s="21">
        <v>0</v>
      </c>
      <c r="P79" s="21">
        <v>0</v>
      </c>
      <c r="Q79" s="21">
        <v>12.5</v>
      </c>
      <c r="R79" s="21"/>
      <c r="S79" s="21"/>
      <c r="T79" s="38"/>
      <c r="U79" s="38"/>
      <c r="V79" s="20"/>
      <c r="W79" s="20"/>
      <c r="X79" s="20"/>
      <c r="Y79" s="20"/>
      <c r="Z79" s="20"/>
      <c r="AA79" s="20"/>
      <c r="AB79" s="38"/>
      <c r="AC79" s="38"/>
      <c r="AD79" s="20"/>
      <c r="AE79" s="20"/>
      <c r="AF79" s="20"/>
      <c r="AG79" s="20"/>
      <c r="AH79" s="20"/>
      <c r="AI79" s="20"/>
      <c r="AJ79" s="21">
        <f t="shared" si="2"/>
        <v>17.5</v>
      </c>
    </row>
    <row r="80" spans="1:36" x14ac:dyDescent="0.3">
      <c r="A80" s="35">
        <v>72</v>
      </c>
      <c r="B80" s="36" t="s">
        <v>458</v>
      </c>
      <c r="C80" s="26">
        <v>39911</v>
      </c>
      <c r="D80" s="21">
        <v>0</v>
      </c>
      <c r="E80" s="21">
        <v>0</v>
      </c>
      <c r="F80" s="21">
        <v>0</v>
      </c>
      <c r="G80" s="21"/>
      <c r="H80" s="21">
        <v>0</v>
      </c>
      <c r="I80" s="21"/>
      <c r="J80" s="21">
        <v>5</v>
      </c>
      <c r="K80" s="21">
        <v>7.5</v>
      </c>
      <c r="L80" s="21">
        <v>0</v>
      </c>
      <c r="M80" s="21">
        <v>0</v>
      </c>
      <c r="N80" s="21"/>
      <c r="O80" s="21">
        <v>0</v>
      </c>
      <c r="P80" s="21">
        <v>5</v>
      </c>
      <c r="Q80" s="21">
        <v>0</v>
      </c>
      <c r="R80" s="21"/>
      <c r="S80" s="21"/>
      <c r="T80" s="38"/>
      <c r="U80" s="38"/>
      <c r="V80" s="20"/>
      <c r="W80" s="20"/>
      <c r="X80" s="20"/>
      <c r="Y80" s="20"/>
      <c r="Z80" s="20"/>
      <c r="AA80" s="20"/>
      <c r="AB80" s="38"/>
      <c r="AC80" s="38"/>
      <c r="AD80" s="20"/>
      <c r="AE80" s="20"/>
      <c r="AF80" s="20"/>
      <c r="AG80" s="20"/>
      <c r="AH80" s="20"/>
      <c r="AI80" s="20"/>
      <c r="AJ80" s="21">
        <f t="shared" si="2"/>
        <v>17.5</v>
      </c>
    </row>
    <row r="81" spans="1:36" x14ac:dyDescent="0.3">
      <c r="A81" s="35">
        <v>75</v>
      </c>
      <c r="B81" s="36" t="s">
        <v>257</v>
      </c>
      <c r="C81" s="26">
        <v>40333</v>
      </c>
      <c r="D81" s="21">
        <v>0</v>
      </c>
      <c r="E81" s="21">
        <v>7.5</v>
      </c>
      <c r="F81" s="21">
        <v>0</v>
      </c>
      <c r="G81" s="21"/>
      <c r="H81" s="21">
        <v>0</v>
      </c>
      <c r="I81" s="21"/>
      <c r="J81" s="21">
        <v>0</v>
      </c>
      <c r="K81" s="21">
        <v>7.5</v>
      </c>
      <c r="L81" s="21">
        <v>0</v>
      </c>
      <c r="M81" s="21">
        <v>0</v>
      </c>
      <c r="N81" s="21"/>
      <c r="O81" s="21">
        <v>0</v>
      </c>
      <c r="P81" s="21">
        <v>0</v>
      </c>
      <c r="Q81" s="21">
        <v>0</v>
      </c>
      <c r="R81" s="21"/>
      <c r="S81" s="21"/>
      <c r="T81" s="38"/>
      <c r="U81" s="38"/>
      <c r="V81" s="20"/>
      <c r="W81" s="20"/>
      <c r="X81" s="20"/>
      <c r="Y81" s="20"/>
      <c r="Z81" s="20"/>
      <c r="AA81" s="20"/>
      <c r="AB81" s="38"/>
      <c r="AC81" s="38"/>
      <c r="AD81" s="20"/>
      <c r="AE81" s="20"/>
      <c r="AF81" s="20"/>
      <c r="AG81" s="20"/>
      <c r="AH81" s="20"/>
      <c r="AI81" s="20"/>
      <c r="AJ81" s="21">
        <f t="shared" si="2"/>
        <v>15</v>
      </c>
    </row>
    <row r="82" spans="1:36" x14ac:dyDescent="0.3">
      <c r="A82" s="35">
        <v>75</v>
      </c>
      <c r="B82" s="36" t="s">
        <v>220</v>
      </c>
      <c r="C82" s="26" t="s">
        <v>311</v>
      </c>
      <c r="D82" s="21">
        <v>5</v>
      </c>
      <c r="E82" s="21">
        <v>7.5</v>
      </c>
      <c r="F82" s="21">
        <v>0</v>
      </c>
      <c r="G82" s="21"/>
      <c r="H82" s="21">
        <v>0</v>
      </c>
      <c r="I82" s="21"/>
      <c r="J82" s="21">
        <v>0</v>
      </c>
      <c r="K82" s="21">
        <v>0</v>
      </c>
      <c r="L82" s="21">
        <v>0</v>
      </c>
      <c r="M82" s="21">
        <v>0</v>
      </c>
      <c r="N82" s="21"/>
      <c r="O82" s="21">
        <v>0</v>
      </c>
      <c r="P82" s="21">
        <v>2.5</v>
      </c>
      <c r="Q82" s="21">
        <v>0</v>
      </c>
      <c r="R82" s="21"/>
      <c r="S82" s="21"/>
      <c r="T82" s="38"/>
      <c r="U82" s="38"/>
      <c r="V82" s="20"/>
      <c r="W82" s="20"/>
      <c r="X82" s="20"/>
      <c r="Y82" s="20"/>
      <c r="Z82" s="20"/>
      <c r="AA82" s="20"/>
      <c r="AB82" s="38"/>
      <c r="AC82" s="38"/>
      <c r="AD82" s="20"/>
      <c r="AE82" s="20"/>
      <c r="AF82" s="20"/>
      <c r="AG82" s="20"/>
      <c r="AJ82" s="21">
        <f t="shared" si="2"/>
        <v>15</v>
      </c>
    </row>
    <row r="83" spans="1:36" x14ac:dyDescent="0.3">
      <c r="A83" s="35">
        <v>75</v>
      </c>
      <c r="B83" s="36" t="s">
        <v>382</v>
      </c>
      <c r="C83" s="26" t="s">
        <v>381</v>
      </c>
      <c r="D83" s="21">
        <v>0</v>
      </c>
      <c r="E83" s="21">
        <v>0</v>
      </c>
      <c r="F83" s="21">
        <v>10</v>
      </c>
      <c r="G83" s="21"/>
      <c r="H83" s="21">
        <v>0</v>
      </c>
      <c r="I83" s="21"/>
      <c r="J83" s="21">
        <v>5</v>
      </c>
      <c r="K83" s="21">
        <v>0</v>
      </c>
      <c r="L83" s="21">
        <v>0</v>
      </c>
      <c r="M83" s="21">
        <v>0</v>
      </c>
      <c r="N83" s="21"/>
      <c r="O83" s="21">
        <v>0</v>
      </c>
      <c r="P83" s="21">
        <v>0</v>
      </c>
      <c r="Q83" s="21">
        <v>0</v>
      </c>
      <c r="R83" s="21"/>
      <c r="S83" s="21"/>
      <c r="T83" s="38"/>
      <c r="U83" s="38"/>
      <c r="V83" s="20"/>
      <c r="W83" s="20"/>
      <c r="X83" s="20"/>
      <c r="Y83" s="20"/>
      <c r="Z83" s="20"/>
      <c r="AA83" s="20"/>
      <c r="AB83" s="38"/>
      <c r="AC83" s="38"/>
      <c r="AD83" s="20"/>
      <c r="AE83" s="20"/>
      <c r="AF83" s="20"/>
      <c r="AG83" s="20"/>
      <c r="AJ83" s="21">
        <f t="shared" si="2"/>
        <v>15</v>
      </c>
    </row>
    <row r="84" spans="1:36" x14ac:dyDescent="0.3">
      <c r="A84" s="35">
        <v>78</v>
      </c>
      <c r="B84" s="36" t="s">
        <v>260</v>
      </c>
      <c r="C84" s="26" t="s">
        <v>313</v>
      </c>
      <c r="D84" s="21">
        <v>0</v>
      </c>
      <c r="E84" s="21">
        <v>7.5</v>
      </c>
      <c r="F84" s="21">
        <v>0</v>
      </c>
      <c r="G84" s="21"/>
      <c r="H84" s="21">
        <v>0</v>
      </c>
      <c r="I84" s="21"/>
      <c r="J84" s="21">
        <v>5</v>
      </c>
      <c r="K84" s="21">
        <v>0</v>
      </c>
      <c r="L84" s="21">
        <v>0</v>
      </c>
      <c r="M84" s="21">
        <v>0</v>
      </c>
      <c r="N84" s="21"/>
      <c r="O84" s="21">
        <v>0</v>
      </c>
      <c r="P84" s="21">
        <v>0</v>
      </c>
      <c r="Q84" s="21">
        <v>0</v>
      </c>
      <c r="R84" s="21"/>
      <c r="S84" s="21"/>
      <c r="T84" s="38"/>
      <c r="U84" s="38"/>
      <c r="V84" s="20"/>
      <c r="W84" s="20"/>
      <c r="X84" s="20"/>
      <c r="Y84" s="20"/>
      <c r="Z84" s="20"/>
      <c r="AA84" s="20"/>
      <c r="AB84" s="38"/>
      <c r="AC84" s="38"/>
      <c r="AD84" s="20"/>
      <c r="AE84" s="20"/>
      <c r="AF84" s="20"/>
      <c r="AG84" s="20"/>
      <c r="AJ84" s="21">
        <f t="shared" si="2"/>
        <v>12.5</v>
      </c>
    </row>
    <row r="85" spans="1:36" x14ac:dyDescent="0.3">
      <c r="A85" s="35">
        <v>78</v>
      </c>
      <c r="B85" s="36" t="s">
        <v>601</v>
      </c>
      <c r="C85" s="26"/>
      <c r="D85" s="21">
        <v>0</v>
      </c>
      <c r="E85" s="21">
        <v>0</v>
      </c>
      <c r="F85" s="21">
        <v>0</v>
      </c>
      <c r="G85" s="21"/>
      <c r="H85" s="21">
        <v>0</v>
      </c>
      <c r="I85" s="21"/>
      <c r="J85" s="21">
        <v>0</v>
      </c>
      <c r="K85" s="21">
        <v>0</v>
      </c>
      <c r="L85" s="21">
        <v>0</v>
      </c>
      <c r="M85" s="21">
        <v>0</v>
      </c>
      <c r="N85" s="21"/>
      <c r="O85" s="21">
        <v>10</v>
      </c>
      <c r="P85" s="21">
        <v>2.5</v>
      </c>
      <c r="Q85" s="21">
        <v>0</v>
      </c>
      <c r="R85" s="21"/>
      <c r="S85" s="21"/>
      <c r="T85" s="38"/>
      <c r="U85" s="38"/>
      <c r="V85" s="20"/>
      <c r="W85" s="20"/>
      <c r="X85" s="20"/>
      <c r="Y85" s="20"/>
      <c r="Z85" s="20"/>
      <c r="AA85" s="20"/>
      <c r="AB85" s="38"/>
      <c r="AC85" s="38"/>
      <c r="AD85" s="20"/>
      <c r="AE85" s="20"/>
      <c r="AF85" s="20"/>
      <c r="AG85" s="20"/>
      <c r="AJ85" s="21">
        <f t="shared" si="2"/>
        <v>12.5</v>
      </c>
    </row>
    <row r="86" spans="1:36" x14ac:dyDescent="0.3">
      <c r="A86" s="35">
        <v>78</v>
      </c>
      <c r="B86" s="36" t="s">
        <v>560</v>
      </c>
      <c r="C86" s="26" t="s">
        <v>577</v>
      </c>
      <c r="D86" s="21">
        <v>0</v>
      </c>
      <c r="E86" s="21">
        <v>0</v>
      </c>
      <c r="F86" s="21">
        <v>0</v>
      </c>
      <c r="G86" s="21"/>
      <c r="H86" s="21">
        <v>0</v>
      </c>
      <c r="I86" s="21"/>
      <c r="J86" s="21">
        <v>0</v>
      </c>
      <c r="K86" s="21">
        <v>0</v>
      </c>
      <c r="L86" s="21">
        <v>0</v>
      </c>
      <c r="M86" s="21">
        <v>10</v>
      </c>
      <c r="N86" s="21"/>
      <c r="O86" s="21">
        <v>0</v>
      </c>
      <c r="P86" s="21">
        <v>2.5</v>
      </c>
      <c r="Q86" s="21">
        <v>0</v>
      </c>
      <c r="R86" s="21"/>
      <c r="S86" s="21"/>
      <c r="T86" s="38"/>
      <c r="U86" s="38"/>
      <c r="V86" s="20"/>
      <c r="W86" s="20"/>
      <c r="X86" s="20"/>
      <c r="Y86" s="20"/>
      <c r="Z86" s="20"/>
      <c r="AA86" s="20"/>
      <c r="AB86" s="38"/>
      <c r="AC86" s="38"/>
      <c r="AD86" s="20"/>
      <c r="AE86" s="20"/>
      <c r="AF86" s="20"/>
      <c r="AG86" s="20"/>
      <c r="AJ86" s="21">
        <f t="shared" si="2"/>
        <v>12.5</v>
      </c>
    </row>
    <row r="87" spans="1:36" x14ac:dyDescent="0.3">
      <c r="A87" s="35">
        <v>81</v>
      </c>
      <c r="B87" s="36" t="s">
        <v>229</v>
      </c>
      <c r="C87" s="26">
        <v>39788</v>
      </c>
      <c r="D87" s="21">
        <v>10</v>
      </c>
      <c r="E87" s="21">
        <v>0</v>
      </c>
      <c r="F87" s="21">
        <v>0</v>
      </c>
      <c r="G87" s="21"/>
      <c r="H87" s="21">
        <v>0</v>
      </c>
      <c r="I87" s="21"/>
      <c r="J87" s="21">
        <v>0</v>
      </c>
      <c r="K87" s="21">
        <v>0</v>
      </c>
      <c r="L87" s="21">
        <v>0</v>
      </c>
      <c r="M87" s="21">
        <v>0</v>
      </c>
      <c r="N87" s="21"/>
      <c r="O87" s="21">
        <v>0</v>
      </c>
      <c r="P87" s="21">
        <v>0</v>
      </c>
      <c r="Q87" s="21">
        <v>0</v>
      </c>
      <c r="R87" s="21"/>
      <c r="S87" s="21"/>
      <c r="T87" s="38"/>
      <c r="U87" s="38"/>
      <c r="V87" s="20"/>
      <c r="W87" s="20"/>
      <c r="X87" s="20"/>
      <c r="Y87" s="20"/>
      <c r="Z87" s="20"/>
      <c r="AA87" s="20"/>
      <c r="AB87" s="38"/>
      <c r="AC87" s="38"/>
      <c r="AD87" s="20"/>
      <c r="AE87" s="20"/>
      <c r="AF87" s="20"/>
      <c r="AG87" s="20"/>
      <c r="AJ87" s="21">
        <f t="shared" si="2"/>
        <v>10</v>
      </c>
    </row>
    <row r="88" spans="1:36" x14ac:dyDescent="0.3">
      <c r="A88" s="35">
        <v>81</v>
      </c>
      <c r="B88" s="36" t="s">
        <v>119</v>
      </c>
      <c r="C88" s="26" t="s">
        <v>580</v>
      </c>
      <c r="D88" s="21">
        <v>0</v>
      </c>
      <c r="E88" s="21">
        <v>0</v>
      </c>
      <c r="F88" s="21">
        <v>0</v>
      </c>
      <c r="G88" s="21"/>
      <c r="H88" s="21">
        <v>0</v>
      </c>
      <c r="I88" s="21"/>
      <c r="J88" s="21">
        <v>0</v>
      </c>
      <c r="K88" s="21">
        <v>0</v>
      </c>
      <c r="L88" s="21">
        <v>10</v>
      </c>
      <c r="M88" s="21">
        <v>0</v>
      </c>
      <c r="N88" s="21"/>
      <c r="O88" s="21">
        <v>0</v>
      </c>
      <c r="P88" s="21">
        <v>0</v>
      </c>
      <c r="Q88" s="21">
        <v>0</v>
      </c>
      <c r="R88" s="21"/>
      <c r="S88" s="21"/>
      <c r="T88" s="38"/>
      <c r="U88" s="38"/>
      <c r="V88" s="20"/>
      <c r="W88" s="20"/>
      <c r="X88" s="20"/>
      <c r="Y88" s="20"/>
      <c r="Z88" s="20"/>
      <c r="AA88" s="20"/>
      <c r="AB88" s="38"/>
      <c r="AC88" s="38"/>
      <c r="AD88" s="20"/>
      <c r="AE88" s="20"/>
      <c r="AF88" s="20"/>
      <c r="AG88" s="20"/>
      <c r="AJ88" s="21">
        <f t="shared" si="2"/>
        <v>10</v>
      </c>
    </row>
    <row r="89" spans="1:36" x14ac:dyDescent="0.3">
      <c r="A89" s="35">
        <v>81</v>
      </c>
      <c r="B89" s="36" t="s">
        <v>558</v>
      </c>
      <c r="C89" s="26" t="s">
        <v>576</v>
      </c>
      <c r="D89" s="21">
        <v>0</v>
      </c>
      <c r="E89" s="21">
        <v>0</v>
      </c>
      <c r="F89" s="21">
        <v>0</v>
      </c>
      <c r="G89" s="21"/>
      <c r="H89" s="21">
        <v>0</v>
      </c>
      <c r="I89" s="21"/>
      <c r="J89" s="21">
        <v>0</v>
      </c>
      <c r="K89" s="21">
        <v>0</v>
      </c>
      <c r="L89" s="21">
        <v>0</v>
      </c>
      <c r="M89" s="21">
        <v>10</v>
      </c>
      <c r="N89" s="21"/>
      <c r="O89" s="21">
        <v>0</v>
      </c>
      <c r="P89" s="21">
        <v>0</v>
      </c>
      <c r="Q89" s="21">
        <v>0</v>
      </c>
      <c r="R89" s="21"/>
      <c r="S89" s="21"/>
      <c r="T89" s="38"/>
      <c r="U89" s="38"/>
      <c r="V89" s="20"/>
      <c r="W89" s="20"/>
      <c r="X89" s="20"/>
      <c r="Y89" s="20"/>
      <c r="Z89" s="20"/>
      <c r="AA89" s="20"/>
      <c r="AB89" s="38"/>
      <c r="AC89" s="38"/>
      <c r="AD89" s="20"/>
      <c r="AE89" s="20"/>
      <c r="AF89" s="20"/>
      <c r="AG89" s="20"/>
      <c r="AJ89" s="21">
        <f t="shared" si="2"/>
        <v>10</v>
      </c>
    </row>
    <row r="90" spans="1:36" x14ac:dyDescent="0.3">
      <c r="A90" s="35">
        <v>81</v>
      </c>
      <c r="B90" s="36" t="s">
        <v>557</v>
      </c>
      <c r="C90" s="26" t="s">
        <v>575</v>
      </c>
      <c r="D90" s="21">
        <v>0</v>
      </c>
      <c r="E90" s="21">
        <v>0</v>
      </c>
      <c r="F90" s="21">
        <v>0</v>
      </c>
      <c r="G90" s="21"/>
      <c r="H90" s="21">
        <v>0</v>
      </c>
      <c r="I90" s="21"/>
      <c r="J90" s="21">
        <v>0</v>
      </c>
      <c r="K90" s="21">
        <v>0</v>
      </c>
      <c r="L90" s="21">
        <v>0</v>
      </c>
      <c r="M90" s="21">
        <v>10</v>
      </c>
      <c r="N90" s="21"/>
      <c r="O90" s="21">
        <v>0</v>
      </c>
      <c r="P90" s="21">
        <v>0</v>
      </c>
      <c r="Q90" s="21">
        <v>0</v>
      </c>
      <c r="R90" s="21"/>
      <c r="S90" s="21"/>
      <c r="T90" s="38"/>
      <c r="U90" s="38"/>
      <c r="V90" s="20"/>
      <c r="W90" s="20"/>
      <c r="X90" s="20"/>
      <c r="Y90" s="20"/>
      <c r="Z90" s="20"/>
      <c r="AA90" s="20"/>
      <c r="AB90" s="38"/>
      <c r="AC90" s="38"/>
      <c r="AD90" s="20"/>
      <c r="AE90" s="20"/>
      <c r="AF90" s="20"/>
      <c r="AG90" s="20"/>
      <c r="AJ90" s="21">
        <f t="shared" si="2"/>
        <v>10</v>
      </c>
    </row>
    <row r="91" spans="1:36" x14ac:dyDescent="0.3">
      <c r="A91" s="35">
        <v>85</v>
      </c>
      <c r="B91" s="36" t="s">
        <v>480</v>
      </c>
      <c r="C91" s="26" t="s">
        <v>582</v>
      </c>
      <c r="D91" s="21">
        <v>0</v>
      </c>
      <c r="E91" s="21">
        <v>0</v>
      </c>
      <c r="F91" s="21">
        <v>0</v>
      </c>
      <c r="G91" s="21"/>
      <c r="H91" s="21">
        <v>0</v>
      </c>
      <c r="I91" s="21"/>
      <c r="J91" s="21">
        <v>0</v>
      </c>
      <c r="K91" s="21">
        <v>7.5</v>
      </c>
      <c r="L91" s="21">
        <v>0</v>
      </c>
      <c r="M91" s="21">
        <v>0</v>
      </c>
      <c r="N91" s="21"/>
      <c r="O91" s="21">
        <v>0</v>
      </c>
      <c r="P91" s="21">
        <v>0</v>
      </c>
      <c r="Q91" s="21">
        <v>0</v>
      </c>
      <c r="R91" s="21"/>
      <c r="S91" s="21"/>
      <c r="T91" s="38"/>
      <c r="U91" s="38"/>
      <c r="V91" s="20"/>
      <c r="W91" s="20"/>
      <c r="X91" s="20"/>
      <c r="Y91" s="20"/>
      <c r="Z91" s="20"/>
      <c r="AA91" s="20"/>
      <c r="AB91" s="38"/>
      <c r="AC91" s="38"/>
      <c r="AD91" s="20"/>
      <c r="AE91" s="20"/>
      <c r="AF91" s="20"/>
      <c r="AG91" s="20"/>
      <c r="AJ91" s="21">
        <f t="shared" si="2"/>
        <v>7.5</v>
      </c>
    </row>
    <row r="92" spans="1:36" x14ac:dyDescent="0.3">
      <c r="A92" s="35">
        <v>85</v>
      </c>
      <c r="B92" s="36" t="s">
        <v>256</v>
      </c>
      <c r="C92" s="26">
        <v>39902</v>
      </c>
      <c r="D92" s="21">
        <v>0</v>
      </c>
      <c r="E92" s="21">
        <v>7.5</v>
      </c>
      <c r="F92" s="21">
        <v>0</v>
      </c>
      <c r="G92" s="21"/>
      <c r="H92" s="21">
        <v>0</v>
      </c>
      <c r="I92" s="21"/>
      <c r="J92" s="21">
        <v>0</v>
      </c>
      <c r="K92" s="21">
        <v>0</v>
      </c>
      <c r="L92" s="21">
        <v>0</v>
      </c>
      <c r="M92" s="21">
        <v>0</v>
      </c>
      <c r="N92" s="21"/>
      <c r="O92" s="21">
        <v>0</v>
      </c>
      <c r="P92" s="21">
        <v>0</v>
      </c>
      <c r="Q92" s="21">
        <v>0</v>
      </c>
      <c r="R92" s="21"/>
      <c r="S92" s="21"/>
      <c r="T92" s="38"/>
      <c r="U92" s="38"/>
      <c r="V92" s="20"/>
      <c r="W92" s="20"/>
      <c r="X92" s="20"/>
      <c r="Y92" s="20"/>
      <c r="Z92" s="20"/>
      <c r="AA92" s="20"/>
      <c r="AB92" s="38"/>
      <c r="AC92" s="38"/>
      <c r="AD92" s="20"/>
      <c r="AE92" s="20"/>
      <c r="AF92" s="20"/>
      <c r="AG92" s="20"/>
      <c r="AJ92" s="21">
        <f t="shared" si="2"/>
        <v>7.5</v>
      </c>
    </row>
    <row r="93" spans="1:36" x14ac:dyDescent="0.3">
      <c r="A93" s="35">
        <v>85</v>
      </c>
      <c r="B93" s="36" t="s">
        <v>259</v>
      </c>
      <c r="C93" s="26" t="s">
        <v>377</v>
      </c>
      <c r="D93" s="21">
        <v>0</v>
      </c>
      <c r="E93" s="21">
        <v>7.5</v>
      </c>
      <c r="F93" s="21">
        <v>0</v>
      </c>
      <c r="G93" s="21"/>
      <c r="H93" s="21">
        <v>0</v>
      </c>
      <c r="I93" s="21"/>
      <c r="J93" s="21">
        <v>0</v>
      </c>
      <c r="K93" s="21">
        <v>0</v>
      </c>
      <c r="L93" s="21">
        <v>0</v>
      </c>
      <c r="M93" s="21">
        <v>0</v>
      </c>
      <c r="N93" s="21"/>
      <c r="O93" s="21">
        <v>0</v>
      </c>
      <c r="P93" s="21">
        <v>0</v>
      </c>
      <c r="Q93" s="21">
        <v>0</v>
      </c>
      <c r="R93" s="21"/>
      <c r="S93" s="21"/>
      <c r="T93" s="38"/>
      <c r="U93" s="38"/>
      <c r="V93" s="20"/>
      <c r="W93" s="20"/>
      <c r="X93" s="20"/>
      <c r="Y93" s="20"/>
      <c r="Z93" s="20"/>
      <c r="AA93" s="20"/>
      <c r="AB93" s="38"/>
      <c r="AC93" s="38"/>
      <c r="AD93" s="20"/>
      <c r="AE93" s="20"/>
      <c r="AF93" s="20"/>
      <c r="AG93" s="20"/>
      <c r="AJ93" s="21">
        <f t="shared" si="2"/>
        <v>7.5</v>
      </c>
    </row>
    <row r="94" spans="1:36" x14ac:dyDescent="0.3">
      <c r="A94" s="35">
        <v>88</v>
      </c>
      <c r="B94" s="36" t="s">
        <v>603</v>
      </c>
      <c r="C94" s="26">
        <v>40265</v>
      </c>
      <c r="D94" s="21">
        <v>0</v>
      </c>
      <c r="E94" s="21">
        <v>0</v>
      </c>
      <c r="F94" s="21">
        <v>0</v>
      </c>
      <c r="G94" s="21"/>
      <c r="H94" s="21">
        <v>0</v>
      </c>
      <c r="I94" s="21"/>
      <c r="J94" s="21">
        <v>0</v>
      </c>
      <c r="K94" s="21">
        <v>0</v>
      </c>
      <c r="L94" s="21">
        <v>0</v>
      </c>
      <c r="M94" s="21">
        <v>0</v>
      </c>
      <c r="N94" s="21"/>
      <c r="O94" s="21">
        <v>5</v>
      </c>
      <c r="P94" s="21">
        <v>0</v>
      </c>
      <c r="Q94" s="21">
        <v>0</v>
      </c>
      <c r="R94" s="21"/>
      <c r="S94" s="21"/>
      <c r="T94" s="38"/>
      <c r="U94" s="38"/>
      <c r="V94" s="20"/>
      <c r="W94" s="20"/>
      <c r="X94" s="20"/>
      <c r="Y94" s="20"/>
      <c r="Z94" s="20"/>
      <c r="AA94" s="20"/>
      <c r="AB94" s="38"/>
      <c r="AC94" s="38"/>
      <c r="AD94" s="20"/>
      <c r="AE94" s="20"/>
      <c r="AF94" s="20"/>
      <c r="AG94" s="20"/>
      <c r="AJ94" s="21">
        <f t="shared" si="2"/>
        <v>5</v>
      </c>
    </row>
    <row r="95" spans="1:36" x14ac:dyDescent="0.3">
      <c r="A95" s="35">
        <v>88</v>
      </c>
      <c r="B95" s="36" t="s">
        <v>147</v>
      </c>
      <c r="C95" s="26" t="s">
        <v>581</v>
      </c>
      <c r="D95" s="21">
        <v>0</v>
      </c>
      <c r="E95" s="21">
        <v>0</v>
      </c>
      <c r="F95" s="21">
        <v>0</v>
      </c>
      <c r="G95" s="21"/>
      <c r="H95" s="21">
        <v>0</v>
      </c>
      <c r="I95" s="21"/>
      <c r="J95" s="21">
        <v>0</v>
      </c>
      <c r="K95" s="21">
        <v>0</v>
      </c>
      <c r="L95" s="21">
        <v>5</v>
      </c>
      <c r="M95" s="21">
        <v>0</v>
      </c>
      <c r="N95" s="21"/>
      <c r="O95" s="21">
        <v>0</v>
      </c>
      <c r="P95" s="21">
        <v>0</v>
      </c>
      <c r="Q95" s="21">
        <v>0</v>
      </c>
      <c r="R95" s="21"/>
      <c r="S95" s="21"/>
      <c r="T95" s="38"/>
      <c r="U95" s="38"/>
      <c r="V95" s="20"/>
      <c r="W95" s="20"/>
      <c r="X95" s="20"/>
      <c r="Y95" s="20"/>
      <c r="Z95" s="20"/>
      <c r="AA95" s="20"/>
      <c r="AB95" s="38"/>
      <c r="AC95" s="38"/>
      <c r="AD95" s="20"/>
      <c r="AE95" s="20"/>
      <c r="AF95" s="20"/>
      <c r="AG95" s="20"/>
      <c r="AJ95" s="21">
        <f t="shared" si="2"/>
        <v>5</v>
      </c>
    </row>
    <row r="96" spans="1:36" x14ac:dyDescent="0.3">
      <c r="A96" s="35">
        <v>90</v>
      </c>
      <c r="B96" s="36" t="s">
        <v>625</v>
      </c>
      <c r="C96" s="26">
        <v>40756</v>
      </c>
      <c r="D96" s="21">
        <v>0</v>
      </c>
      <c r="E96" s="21">
        <v>0</v>
      </c>
      <c r="F96" s="21">
        <v>0</v>
      </c>
      <c r="G96" s="21"/>
      <c r="H96" s="21">
        <v>0</v>
      </c>
      <c r="I96" s="21"/>
      <c r="J96" s="21">
        <v>0</v>
      </c>
      <c r="K96" s="21">
        <v>0</v>
      </c>
      <c r="L96" s="21">
        <v>0</v>
      </c>
      <c r="M96" s="21">
        <v>0</v>
      </c>
      <c r="N96" s="21"/>
      <c r="O96" s="21">
        <v>0</v>
      </c>
      <c r="P96" s="21">
        <v>2.5</v>
      </c>
      <c r="Q96" s="21">
        <v>0</v>
      </c>
      <c r="R96" s="21"/>
      <c r="S96" s="21"/>
      <c r="T96" s="38"/>
      <c r="U96" s="38"/>
      <c r="V96" s="20"/>
      <c r="W96" s="20"/>
      <c r="X96" s="20"/>
      <c r="Y96" s="20"/>
      <c r="Z96" s="20"/>
      <c r="AA96" s="20"/>
      <c r="AB96" s="38"/>
      <c r="AC96" s="38"/>
      <c r="AD96" s="20"/>
      <c r="AE96" s="20"/>
      <c r="AF96" s="20"/>
      <c r="AG96" s="20"/>
      <c r="AJ96" s="21">
        <f t="shared" si="2"/>
        <v>2.5</v>
      </c>
    </row>
    <row r="97" spans="1:36" x14ac:dyDescent="0.3">
      <c r="A97" s="35">
        <v>90</v>
      </c>
      <c r="B97" s="36" t="s">
        <v>623</v>
      </c>
      <c r="C97" s="26">
        <v>41258</v>
      </c>
      <c r="D97" s="21">
        <v>0</v>
      </c>
      <c r="E97" s="21">
        <v>0</v>
      </c>
      <c r="F97" s="21">
        <v>0</v>
      </c>
      <c r="G97" s="21"/>
      <c r="H97" s="21">
        <v>0</v>
      </c>
      <c r="I97" s="21"/>
      <c r="J97" s="21">
        <v>0</v>
      </c>
      <c r="K97" s="21">
        <v>0</v>
      </c>
      <c r="L97" s="21">
        <v>0</v>
      </c>
      <c r="M97" s="21">
        <v>0</v>
      </c>
      <c r="N97" s="21"/>
      <c r="O97" s="21">
        <v>0</v>
      </c>
      <c r="P97" s="21">
        <v>2.5</v>
      </c>
      <c r="Q97" s="21">
        <v>0</v>
      </c>
      <c r="R97" s="21"/>
      <c r="S97" s="21"/>
      <c r="T97" s="38"/>
      <c r="U97" s="38"/>
      <c r="V97" s="20"/>
      <c r="W97" s="20"/>
      <c r="X97" s="20"/>
      <c r="Y97" s="20"/>
      <c r="Z97" s="20"/>
      <c r="AA97" s="20"/>
      <c r="AB97" s="38"/>
      <c r="AC97" s="38"/>
      <c r="AD97" s="20"/>
      <c r="AE97" s="20"/>
      <c r="AF97" s="20"/>
      <c r="AG97" s="20"/>
      <c r="AJ97" s="21">
        <f t="shared" si="2"/>
        <v>2.5</v>
      </c>
    </row>
    <row r="98" spans="1:36" x14ac:dyDescent="0.3">
      <c r="A98" s="35">
        <v>90</v>
      </c>
      <c r="B98" s="37" t="s">
        <v>624</v>
      </c>
      <c r="C98" s="26">
        <v>39997</v>
      </c>
      <c r="D98" s="21">
        <v>0</v>
      </c>
      <c r="E98" s="21">
        <v>0</v>
      </c>
      <c r="F98" s="21">
        <v>0</v>
      </c>
      <c r="G98" s="21"/>
      <c r="H98" s="21">
        <v>0</v>
      </c>
      <c r="I98" s="21"/>
      <c r="J98" s="21">
        <v>0</v>
      </c>
      <c r="K98" s="21">
        <v>0</v>
      </c>
      <c r="L98" s="21">
        <v>0</v>
      </c>
      <c r="M98" s="21">
        <v>0</v>
      </c>
      <c r="N98" s="21"/>
      <c r="O98" s="21">
        <v>0</v>
      </c>
      <c r="P98" s="21">
        <v>2.5</v>
      </c>
      <c r="Q98" s="21">
        <v>0</v>
      </c>
      <c r="R98" s="21"/>
      <c r="S98" s="21"/>
      <c r="T98" s="38"/>
      <c r="U98" s="38"/>
      <c r="V98" s="20"/>
      <c r="W98" s="20"/>
      <c r="X98" s="20"/>
      <c r="Y98" s="20"/>
      <c r="Z98" s="20"/>
      <c r="AA98" s="20"/>
      <c r="AB98" s="38"/>
      <c r="AC98" s="38"/>
      <c r="AD98" s="20"/>
      <c r="AE98" s="20"/>
      <c r="AF98" s="20"/>
      <c r="AG98" s="20"/>
      <c r="AJ98" s="21">
        <f t="shared" si="2"/>
        <v>2.5</v>
      </c>
    </row>
    <row r="99" spans="1:36" x14ac:dyDescent="0.3">
      <c r="A99" s="35"/>
      <c r="B99" s="36"/>
      <c r="C99" s="26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38"/>
      <c r="U99" s="38"/>
      <c r="V99" s="20"/>
      <c r="W99" s="20"/>
      <c r="X99" s="20"/>
      <c r="Y99" s="20"/>
      <c r="Z99" s="20"/>
      <c r="AA99" s="20"/>
      <c r="AB99" s="38"/>
      <c r="AC99" s="38"/>
      <c r="AD99" s="20"/>
      <c r="AE99" s="20"/>
      <c r="AF99" s="20"/>
      <c r="AG99" s="20"/>
      <c r="AJ99" s="21">
        <f t="shared" si="2"/>
        <v>0</v>
      </c>
    </row>
    <row r="100" spans="1:36" x14ac:dyDescent="0.3">
      <c r="A100" s="35"/>
      <c r="B100" s="36"/>
      <c r="C100" s="26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38"/>
      <c r="U100" s="38"/>
      <c r="V100" s="20"/>
      <c r="W100" s="20"/>
      <c r="X100" s="20"/>
      <c r="Y100" s="20"/>
      <c r="Z100" s="20"/>
      <c r="AA100" s="20"/>
      <c r="AB100" s="38"/>
      <c r="AC100" s="38"/>
      <c r="AD100" s="20"/>
      <c r="AE100" s="20"/>
      <c r="AF100" s="20"/>
      <c r="AG100" s="20"/>
      <c r="AJ100" s="21">
        <f t="shared" si="2"/>
        <v>0</v>
      </c>
    </row>
    <row r="101" spans="1:36" x14ac:dyDescent="0.3">
      <c r="A101" s="35"/>
      <c r="B101" s="36"/>
      <c r="C101" s="26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38"/>
      <c r="U101" s="38"/>
      <c r="V101" s="20"/>
      <c r="W101" s="20"/>
      <c r="X101" s="20"/>
      <c r="Y101" s="20"/>
      <c r="Z101" s="20"/>
      <c r="AA101" s="20"/>
      <c r="AB101" s="38"/>
      <c r="AC101" s="38"/>
      <c r="AD101" s="20"/>
      <c r="AE101" s="20"/>
      <c r="AF101" s="20"/>
      <c r="AG101" s="20"/>
      <c r="AJ101" s="21">
        <f t="shared" si="2"/>
        <v>0</v>
      </c>
    </row>
  </sheetData>
  <autoFilter ref="A6:AJ57" xr:uid="{00000000-0009-0000-0000-000003000000}">
    <sortState xmlns:xlrd2="http://schemas.microsoft.com/office/spreadsheetml/2017/richdata2" ref="A7:AJ101">
      <sortCondition descending="1" ref="AJ6:AJ57"/>
    </sortState>
  </autoFilter>
  <sortState xmlns:xlrd2="http://schemas.microsoft.com/office/spreadsheetml/2017/richdata2" ref="B7:AJ17">
    <sortCondition descending="1" ref="AJ7:AJ17"/>
  </sortState>
  <mergeCells count="16">
    <mergeCell ref="A1:AJ1"/>
    <mergeCell ref="A2:AJ2"/>
    <mergeCell ref="A3:AJ3"/>
    <mergeCell ref="A4:AJ4"/>
    <mergeCell ref="A5:C5"/>
    <mergeCell ref="D5:E5"/>
    <mergeCell ref="J5:K5"/>
    <mergeCell ref="F5:I5"/>
    <mergeCell ref="T5:U5"/>
    <mergeCell ref="X5:Y5"/>
    <mergeCell ref="V5:W5"/>
    <mergeCell ref="M5:N5"/>
    <mergeCell ref="AB5:AC5"/>
    <mergeCell ref="AD5:AE5"/>
    <mergeCell ref="AF5:AG5"/>
    <mergeCell ref="AH5:AI5"/>
  </mergeCells>
  <conditionalFormatting sqref="B1:B97 B99:B1048576">
    <cfRule type="duplicateValues" dxfId="36" priority="10"/>
    <cfRule type="duplicateValues" dxfId="35" priority="11"/>
  </conditionalFormatting>
  <conditionalFormatting sqref="B98">
    <cfRule type="duplicateValues" dxfId="34" priority="2"/>
    <cfRule type="duplicateValues" dxfId="33" priority="3"/>
    <cfRule type="duplicateValues" dxfId="32" priority="4"/>
  </conditionalFormatting>
  <conditionalFormatting sqref="AJ1:AJ6 AJ102:AJ1048576">
    <cfRule type="duplicateValues" dxfId="31" priority="5"/>
    <cfRule type="duplicateValues" dxfId="30" priority="6"/>
    <cfRule type="duplicateValues" dxfId="29" priority="8"/>
    <cfRule type="duplicateValues" dxfId="28" priority="9"/>
  </conditionalFormatting>
  <printOptions horizontalCentered="1" verticalCentered="1"/>
  <pageMargins left="0.39370078740157483" right="0.39370078740157483" top="0.39370078740157483" bottom="0.39370078740157483" header="0" footer="0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BB135"/>
  <sheetViews>
    <sheetView showGridLines="0" view="pageBreakPreview" zoomScale="60" zoomScaleNormal="75" zoomScaleSheetLayoutView="87" workbookViewId="0">
      <pane xSplit="2" ySplit="5" topLeftCell="C14" activePane="bottomRight" state="frozen"/>
      <selection activeCell="AP6" sqref="D1:AP1048576"/>
      <selection pane="topRight" activeCell="AP6" sqref="D1:AP1048576"/>
      <selection pane="bottomLeft" activeCell="AP6" sqref="D1:AP1048576"/>
      <selection pane="bottomRight" activeCell="BA6" sqref="AQ1:BA1048576"/>
    </sheetView>
  </sheetViews>
  <sheetFormatPr baseColWidth="10" defaultColWidth="17.44140625" defaultRowHeight="18" x14ac:dyDescent="0.3"/>
  <cols>
    <col min="1" max="1" width="20.33203125" style="52" bestFit="1" customWidth="1"/>
    <col min="2" max="2" width="36.21875" style="28" bestFit="1" customWidth="1"/>
    <col min="3" max="3" width="30.6640625" style="23" bestFit="1" customWidth="1"/>
    <col min="4" max="4" width="20.88671875" style="23" hidden="1" customWidth="1"/>
    <col min="5" max="5" width="17.33203125" style="23" hidden="1" customWidth="1"/>
    <col min="6" max="6" width="20.88671875" style="23" hidden="1" customWidth="1"/>
    <col min="7" max="7" width="17.33203125" style="23" hidden="1" customWidth="1"/>
    <col min="8" max="8" width="20.88671875" style="23" hidden="1" customWidth="1"/>
    <col min="9" max="9" width="17.33203125" style="23" hidden="1" customWidth="1"/>
    <col min="10" max="10" width="20.88671875" style="23" hidden="1" customWidth="1"/>
    <col min="11" max="13" width="20.88671875" style="29" hidden="1" customWidth="1"/>
    <col min="14" max="14" width="24.33203125" style="29" hidden="1" customWidth="1"/>
    <col min="15" max="15" width="20.88671875" style="29" hidden="1" customWidth="1"/>
    <col min="16" max="16" width="17.33203125" style="29" hidden="1" customWidth="1"/>
    <col min="17" max="17" width="27.21875" style="29" hidden="1" customWidth="1"/>
    <col min="18" max="18" width="20.88671875" style="29" hidden="1" customWidth="1"/>
    <col min="19" max="19" width="17.33203125" style="29" hidden="1" customWidth="1"/>
    <col min="20" max="20" width="20.88671875" style="29" hidden="1" customWidth="1"/>
    <col min="21" max="21" width="17.33203125" style="29" hidden="1" customWidth="1"/>
    <col min="22" max="22" width="20.88671875" style="29" hidden="1" customWidth="1"/>
    <col min="23" max="23" width="17.33203125" style="29" hidden="1" customWidth="1"/>
    <col min="24" max="24" width="30" style="29" hidden="1" customWidth="1"/>
    <col min="25" max="25" width="20.88671875" style="29" hidden="1" customWidth="1"/>
    <col min="26" max="26" width="17.33203125" style="29" hidden="1" customWidth="1"/>
    <col min="27" max="27" width="20.88671875" style="29" hidden="1" customWidth="1"/>
    <col min="28" max="28" width="17.33203125" style="29" hidden="1" customWidth="1"/>
    <col min="29" max="29" width="29.5546875" style="29" hidden="1" customWidth="1"/>
    <col min="30" max="30" width="24" style="29" hidden="1" customWidth="1"/>
    <col min="31" max="31" width="20.88671875" style="29" hidden="1" customWidth="1"/>
    <col min="32" max="32" width="17.33203125" style="29" hidden="1" customWidth="1"/>
    <col min="33" max="33" width="20.88671875" style="29" hidden="1" customWidth="1"/>
    <col min="34" max="34" width="17.33203125" style="29" hidden="1" customWidth="1"/>
    <col min="35" max="35" width="21.5546875" style="29" hidden="1" customWidth="1"/>
    <col min="36" max="36" width="20.88671875" style="29" hidden="1" customWidth="1"/>
    <col min="37" max="38" width="17.33203125" style="29" hidden="1" customWidth="1"/>
    <col min="39" max="39" width="12.33203125" style="29" hidden="1" customWidth="1"/>
    <col min="40" max="40" width="20.88671875" style="29" hidden="1" customWidth="1"/>
    <col min="41" max="41" width="17.33203125" style="29" hidden="1" customWidth="1"/>
    <col min="42" max="42" width="20.88671875" style="29" hidden="1" customWidth="1"/>
    <col min="43" max="43" width="17.33203125" style="29" hidden="1" customWidth="1"/>
    <col min="44" max="44" width="20.88671875" style="29" hidden="1" customWidth="1"/>
    <col min="45" max="45" width="17.33203125" style="29" hidden="1" customWidth="1"/>
    <col min="46" max="46" width="20.88671875" style="29" hidden="1" customWidth="1"/>
    <col min="47" max="47" width="17.33203125" style="29" hidden="1" customWidth="1"/>
    <col min="48" max="48" width="20.88671875" style="29" hidden="1" customWidth="1"/>
    <col min="49" max="49" width="17.33203125" style="29" hidden="1" customWidth="1"/>
    <col min="50" max="50" width="20.88671875" style="29" hidden="1" customWidth="1"/>
    <col min="51" max="51" width="17.33203125" style="29" hidden="1" customWidth="1"/>
    <col min="52" max="52" width="20.88671875" style="29" hidden="1" customWidth="1"/>
    <col min="53" max="53" width="12.33203125" style="29" hidden="1" customWidth="1"/>
    <col min="54" max="54" width="17.88671875" style="29" bestFit="1" customWidth="1"/>
    <col min="55" max="16384" width="17.44140625" style="23"/>
  </cols>
  <sheetData>
    <row r="1" spans="1:54" s="42" customFormat="1" ht="25.8" x14ac:dyDescent="0.3">
      <c r="A1" s="79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</row>
    <row r="2" spans="1:54" s="42" customFormat="1" ht="25.8" x14ac:dyDescent="0.3">
      <c r="A2" s="82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4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</row>
    <row r="3" spans="1:54" s="42" customFormat="1" ht="25.8" x14ac:dyDescent="0.3">
      <c r="A3" s="85">
        <f ca="1">TODAY()</f>
        <v>46006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</row>
    <row r="4" spans="1:54" s="42" customFormat="1" ht="26.4" thickBot="1" x14ac:dyDescent="0.35">
      <c r="A4" s="88" t="s">
        <v>265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0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</row>
    <row r="5" spans="1:54" s="7" customFormat="1" ht="108.6" customHeight="1" thickBot="1" x14ac:dyDescent="0.35">
      <c r="A5" s="91" t="s">
        <v>5</v>
      </c>
      <c r="B5" s="92"/>
      <c r="C5" s="93"/>
      <c r="D5" s="77" t="s">
        <v>12</v>
      </c>
      <c r="E5" s="78"/>
      <c r="F5" s="77" t="s">
        <v>13</v>
      </c>
      <c r="G5" s="78"/>
      <c r="H5" s="77" t="s">
        <v>14</v>
      </c>
      <c r="I5" s="94"/>
      <c r="J5" s="40" t="s">
        <v>15</v>
      </c>
      <c r="K5" s="40" t="s">
        <v>16</v>
      </c>
      <c r="L5" s="40" t="s">
        <v>17</v>
      </c>
      <c r="M5" s="40" t="s">
        <v>18</v>
      </c>
      <c r="N5" s="40" t="s">
        <v>19</v>
      </c>
      <c r="O5" s="95" t="s">
        <v>346</v>
      </c>
      <c r="P5" s="96"/>
      <c r="Q5" s="4" t="s">
        <v>462</v>
      </c>
      <c r="R5" s="95" t="s">
        <v>518</v>
      </c>
      <c r="S5" s="96"/>
      <c r="T5" s="95" t="s">
        <v>514</v>
      </c>
      <c r="U5" s="96"/>
      <c r="V5" s="95" t="s">
        <v>515</v>
      </c>
      <c r="W5" s="96"/>
      <c r="X5" s="4" t="s">
        <v>519</v>
      </c>
      <c r="Y5" s="95" t="s">
        <v>521</v>
      </c>
      <c r="Z5" s="96"/>
      <c r="AA5" s="95" t="s">
        <v>522</v>
      </c>
      <c r="AB5" s="96"/>
      <c r="AC5" s="4" t="s">
        <v>532</v>
      </c>
      <c r="AD5" s="4" t="s">
        <v>533</v>
      </c>
      <c r="AE5" s="102" t="s">
        <v>608</v>
      </c>
      <c r="AF5" s="102"/>
      <c r="AG5" s="102" t="s">
        <v>609</v>
      </c>
      <c r="AH5" s="102"/>
      <c r="AI5" s="33" t="s">
        <v>636</v>
      </c>
      <c r="AJ5" s="95" t="s">
        <v>637</v>
      </c>
      <c r="AK5" s="96"/>
      <c r="AL5" s="95" t="s">
        <v>670</v>
      </c>
      <c r="AM5" s="96"/>
      <c r="AN5" s="95" t="s">
        <v>672</v>
      </c>
      <c r="AO5" s="96"/>
      <c r="AP5" s="95" t="s">
        <v>671</v>
      </c>
      <c r="AQ5" s="105"/>
      <c r="AR5" s="103" t="s">
        <v>679</v>
      </c>
      <c r="AS5" s="104"/>
      <c r="AT5" s="103" t="s">
        <v>680</v>
      </c>
      <c r="AU5" s="104"/>
      <c r="AV5" s="103" t="s">
        <v>681</v>
      </c>
      <c r="AW5" s="104"/>
      <c r="AX5" s="103" t="s">
        <v>682</v>
      </c>
      <c r="AY5" s="104"/>
      <c r="AZ5" s="99" t="s">
        <v>686</v>
      </c>
      <c r="BA5" s="100"/>
      <c r="BB5" s="60" t="s">
        <v>4</v>
      </c>
    </row>
    <row r="6" spans="1:54" s="7" customFormat="1" ht="18.600000000000001" thickBot="1" x14ac:dyDescent="0.35">
      <c r="A6" s="43" t="s">
        <v>6</v>
      </c>
      <c r="B6" s="44" t="s">
        <v>1</v>
      </c>
      <c r="C6" s="45" t="s">
        <v>0</v>
      </c>
      <c r="D6" s="46" t="s">
        <v>2</v>
      </c>
      <c r="E6" s="46" t="s">
        <v>3</v>
      </c>
      <c r="F6" s="46" t="s">
        <v>2</v>
      </c>
      <c r="G6" s="46" t="s">
        <v>3</v>
      </c>
      <c r="H6" s="46" t="s">
        <v>2</v>
      </c>
      <c r="I6" s="46" t="s">
        <v>3</v>
      </c>
      <c r="J6" s="46" t="s">
        <v>2</v>
      </c>
      <c r="K6" s="46" t="s">
        <v>2</v>
      </c>
      <c r="L6" s="46" t="s">
        <v>2</v>
      </c>
      <c r="M6" s="47" t="s">
        <v>2</v>
      </c>
      <c r="N6" s="48" t="s">
        <v>3</v>
      </c>
      <c r="O6" s="34" t="s">
        <v>2</v>
      </c>
      <c r="P6" s="34" t="s">
        <v>3</v>
      </c>
      <c r="Q6" s="16" t="s">
        <v>2</v>
      </c>
      <c r="R6" s="16" t="s">
        <v>2</v>
      </c>
      <c r="S6" s="16" t="s">
        <v>3</v>
      </c>
      <c r="T6" s="16" t="s">
        <v>2</v>
      </c>
      <c r="U6" s="16" t="s">
        <v>3</v>
      </c>
      <c r="V6" s="16" t="s">
        <v>2</v>
      </c>
      <c r="W6" s="16" t="s">
        <v>3</v>
      </c>
      <c r="X6" s="16" t="s">
        <v>3</v>
      </c>
      <c r="Y6" s="16" t="s">
        <v>2</v>
      </c>
      <c r="Z6" s="16" t="s">
        <v>3</v>
      </c>
      <c r="AA6" s="16" t="s">
        <v>2</v>
      </c>
      <c r="AB6" s="16" t="s">
        <v>3</v>
      </c>
      <c r="AC6" s="16" t="s">
        <v>2</v>
      </c>
      <c r="AD6" s="16" t="s">
        <v>2</v>
      </c>
      <c r="AE6" s="16" t="s">
        <v>2</v>
      </c>
      <c r="AF6" s="16" t="s">
        <v>3</v>
      </c>
      <c r="AG6" s="16" t="s">
        <v>2</v>
      </c>
      <c r="AH6" s="16" t="s">
        <v>3</v>
      </c>
      <c r="AI6" s="16" t="s">
        <v>2</v>
      </c>
      <c r="AJ6" s="16" t="s">
        <v>2</v>
      </c>
      <c r="AK6" s="16" t="s">
        <v>3</v>
      </c>
      <c r="AL6" s="16" t="s">
        <v>3</v>
      </c>
      <c r="AM6" s="16" t="s">
        <v>81</v>
      </c>
      <c r="AN6" s="74" t="s">
        <v>2</v>
      </c>
      <c r="AO6" s="74" t="s">
        <v>3</v>
      </c>
      <c r="AP6" s="74" t="s">
        <v>2</v>
      </c>
      <c r="AQ6" s="74" t="s">
        <v>3</v>
      </c>
      <c r="AR6" s="74" t="s">
        <v>2</v>
      </c>
      <c r="AS6" s="74" t="s">
        <v>3</v>
      </c>
      <c r="AT6" s="74" t="s">
        <v>2</v>
      </c>
      <c r="AU6" s="74" t="s">
        <v>3</v>
      </c>
      <c r="AV6" s="74" t="s">
        <v>2</v>
      </c>
      <c r="AW6" s="74" t="s">
        <v>3</v>
      </c>
      <c r="AX6" s="74" t="s">
        <v>2</v>
      </c>
      <c r="AY6" s="74" t="s">
        <v>3</v>
      </c>
      <c r="AZ6" s="74" t="s">
        <v>2</v>
      </c>
      <c r="BA6" s="74" t="s">
        <v>81</v>
      </c>
      <c r="BB6" s="49" t="s">
        <v>333</v>
      </c>
    </row>
    <row r="7" spans="1:54" x14ac:dyDescent="0.3">
      <c r="A7" s="35">
        <v>1</v>
      </c>
      <c r="B7" s="36" t="s">
        <v>151</v>
      </c>
      <c r="C7" s="69">
        <v>39804</v>
      </c>
      <c r="D7" s="21">
        <v>120</v>
      </c>
      <c r="E7" s="21">
        <v>62.5</v>
      </c>
      <c r="F7" s="21">
        <v>250</v>
      </c>
      <c r="G7" s="21">
        <v>0</v>
      </c>
      <c r="H7" s="21">
        <v>180</v>
      </c>
      <c r="I7" s="21">
        <v>30</v>
      </c>
      <c r="J7" s="21">
        <v>0</v>
      </c>
      <c r="K7" s="21">
        <v>0</v>
      </c>
      <c r="L7" s="21">
        <v>0</v>
      </c>
      <c r="M7" s="21">
        <v>0</v>
      </c>
      <c r="N7" s="21">
        <v>62.5</v>
      </c>
      <c r="O7" s="21"/>
      <c r="P7" s="21"/>
      <c r="Q7" s="22"/>
      <c r="R7" s="21"/>
      <c r="S7" s="21"/>
      <c r="T7" s="21"/>
      <c r="U7" s="21"/>
      <c r="V7" s="21"/>
      <c r="W7" s="21"/>
      <c r="X7" s="21"/>
      <c r="Y7" s="21"/>
      <c r="Z7" s="21"/>
      <c r="AA7" s="21">
        <v>85</v>
      </c>
      <c r="AB7" s="21">
        <v>0</v>
      </c>
      <c r="AC7" s="21"/>
      <c r="AD7" s="21">
        <f>5*17</f>
        <v>85</v>
      </c>
      <c r="AE7" s="21"/>
      <c r="AF7" s="21"/>
      <c r="AG7" s="21"/>
      <c r="AH7" s="21"/>
      <c r="AI7" s="21">
        <v>306</v>
      </c>
      <c r="AJ7" s="21">
        <f>17*18</f>
        <v>306</v>
      </c>
      <c r="AK7" s="21">
        <f>0.75*17</f>
        <v>12.75</v>
      </c>
      <c r="AL7" s="21"/>
      <c r="AM7" s="21"/>
      <c r="AN7" s="21">
        <v>170</v>
      </c>
      <c r="AO7" s="21">
        <v>0</v>
      </c>
      <c r="AP7" s="21">
        <v>306</v>
      </c>
      <c r="AQ7" s="21">
        <v>25.5</v>
      </c>
      <c r="AR7" s="21"/>
      <c r="AS7" s="21"/>
      <c r="AT7" s="21"/>
      <c r="AU7" s="21"/>
      <c r="AV7" s="21">
        <f>18*17</f>
        <v>306</v>
      </c>
      <c r="AW7" s="21">
        <f>6.25*17</f>
        <v>106.25</v>
      </c>
      <c r="AX7" s="21">
        <v>0</v>
      </c>
      <c r="AY7" s="21">
        <f>0.75*17</f>
        <v>12.75</v>
      </c>
      <c r="AZ7" s="21">
        <v>250</v>
      </c>
      <c r="BA7" s="21">
        <v>-5</v>
      </c>
      <c r="BB7" s="21">
        <f t="shared" ref="BB7:BB38" si="0">+SUM(D7:BA7)</f>
        <v>2671.25</v>
      </c>
    </row>
    <row r="8" spans="1:54" x14ac:dyDescent="0.3">
      <c r="A8" s="35">
        <v>2</v>
      </c>
      <c r="B8" s="36" t="s">
        <v>149</v>
      </c>
      <c r="C8" s="69">
        <v>39603</v>
      </c>
      <c r="D8" s="21">
        <v>250</v>
      </c>
      <c r="E8" s="21">
        <v>30</v>
      </c>
      <c r="F8" s="21">
        <v>120</v>
      </c>
      <c r="G8" s="21">
        <v>0</v>
      </c>
      <c r="H8" s="21">
        <v>250</v>
      </c>
      <c r="I8" s="21">
        <v>62.5</v>
      </c>
      <c r="J8" s="21">
        <v>80</v>
      </c>
      <c r="K8" s="21">
        <v>120</v>
      </c>
      <c r="L8" s="21">
        <v>250</v>
      </c>
      <c r="M8" s="21">
        <v>375</v>
      </c>
      <c r="N8" s="21">
        <v>30</v>
      </c>
      <c r="O8" s="21">
        <v>0</v>
      </c>
      <c r="P8" s="21">
        <v>29.75</v>
      </c>
      <c r="Q8" s="22"/>
      <c r="R8" s="21">
        <v>0</v>
      </c>
      <c r="S8" s="21">
        <v>63.75</v>
      </c>
      <c r="T8" s="21"/>
      <c r="U8" s="21"/>
      <c r="V8" s="21"/>
      <c r="W8" s="21"/>
      <c r="X8" s="21"/>
      <c r="Y8" s="21">
        <v>85</v>
      </c>
      <c r="Z8" s="21">
        <v>0</v>
      </c>
      <c r="AA8" s="21"/>
      <c r="AB8" s="21"/>
      <c r="AC8" s="21">
        <v>245</v>
      </c>
      <c r="AD8" s="21"/>
      <c r="AE8" s="21">
        <f>2*17</f>
        <v>34</v>
      </c>
      <c r="AF8" s="21">
        <v>12.75</v>
      </c>
      <c r="AG8" s="21">
        <v>85</v>
      </c>
      <c r="AH8" s="21">
        <v>0</v>
      </c>
      <c r="AI8" s="21"/>
      <c r="AJ8" s="21"/>
      <c r="AK8" s="21"/>
      <c r="AL8" s="21">
        <v>62.5</v>
      </c>
      <c r="AM8" s="21"/>
      <c r="AN8" s="21"/>
      <c r="AO8" s="21"/>
      <c r="AP8" s="21"/>
      <c r="AQ8" s="21"/>
      <c r="AR8" s="21">
        <f>5*17</f>
        <v>85</v>
      </c>
      <c r="AS8" s="21">
        <f>1.5*17</f>
        <v>25.5</v>
      </c>
      <c r="AT8" s="21">
        <f>2*17</f>
        <v>34</v>
      </c>
      <c r="AU8" s="21">
        <f>0.75*17</f>
        <v>12.75</v>
      </c>
      <c r="AV8" s="21">
        <v>85</v>
      </c>
      <c r="AW8" s="21">
        <f>3.25*17</f>
        <v>55.25</v>
      </c>
      <c r="AX8" s="21"/>
      <c r="AY8" s="21"/>
      <c r="AZ8" s="21"/>
      <c r="BA8" s="21"/>
      <c r="BB8" s="21">
        <f t="shared" si="0"/>
        <v>2482.75</v>
      </c>
    </row>
    <row r="9" spans="1:54" x14ac:dyDescent="0.3">
      <c r="A9" s="35">
        <v>3</v>
      </c>
      <c r="B9" s="36" t="s">
        <v>160</v>
      </c>
      <c r="C9" s="69" t="s">
        <v>315</v>
      </c>
      <c r="D9" s="21">
        <v>40</v>
      </c>
      <c r="E9" s="21">
        <v>30</v>
      </c>
      <c r="F9" s="21">
        <v>0</v>
      </c>
      <c r="G9" s="21">
        <v>0</v>
      </c>
      <c r="H9" s="21">
        <v>30</v>
      </c>
      <c r="I9" s="21">
        <v>62.5</v>
      </c>
      <c r="J9" s="21">
        <v>250</v>
      </c>
      <c r="K9" s="21">
        <v>250</v>
      </c>
      <c r="L9" s="21">
        <v>120</v>
      </c>
      <c r="M9" s="21">
        <v>90</v>
      </c>
      <c r="N9" s="21">
        <v>30</v>
      </c>
      <c r="O9" s="21"/>
      <c r="P9" s="21"/>
      <c r="Q9" s="22"/>
      <c r="R9" s="21">
        <v>170</v>
      </c>
      <c r="S9" s="21">
        <f>3.75*17</f>
        <v>63.75</v>
      </c>
      <c r="T9" s="21">
        <v>63.75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>
        <f>9*17</f>
        <v>153</v>
      </c>
      <c r="AF9" s="21">
        <f>0.75*17</f>
        <v>12.75</v>
      </c>
      <c r="AG9" s="21"/>
      <c r="AH9" s="21"/>
      <c r="AI9" s="21"/>
      <c r="AJ9" s="21"/>
      <c r="AK9" s="21"/>
      <c r="AL9" s="21">
        <v>30</v>
      </c>
      <c r="AM9" s="21"/>
      <c r="AN9" s="21"/>
      <c r="AO9" s="21"/>
      <c r="AP9" s="21"/>
      <c r="AQ9" s="21"/>
      <c r="AR9" s="21"/>
      <c r="AS9" s="21"/>
      <c r="AT9" s="21"/>
      <c r="AU9" s="21"/>
      <c r="AV9" s="21">
        <v>0</v>
      </c>
      <c r="AW9" s="21">
        <v>25.5</v>
      </c>
      <c r="AX9" s="21"/>
      <c r="AY9" s="21"/>
      <c r="AZ9" s="21"/>
      <c r="BA9" s="21"/>
      <c r="BB9" s="21">
        <f t="shared" si="0"/>
        <v>1421.25</v>
      </c>
    </row>
    <row r="10" spans="1:54" x14ac:dyDescent="0.3">
      <c r="A10" s="35">
        <v>4</v>
      </c>
      <c r="B10" s="36" t="s">
        <v>162</v>
      </c>
      <c r="C10" s="69" t="s">
        <v>317</v>
      </c>
      <c r="D10" s="21">
        <v>30</v>
      </c>
      <c r="E10" s="21">
        <v>30</v>
      </c>
      <c r="F10" s="21">
        <v>80</v>
      </c>
      <c r="G10" s="21">
        <v>20</v>
      </c>
      <c r="H10" s="21">
        <v>40</v>
      </c>
      <c r="I10" s="21">
        <v>12.5</v>
      </c>
      <c r="J10" s="21">
        <v>70</v>
      </c>
      <c r="K10" s="21">
        <v>80</v>
      </c>
      <c r="L10" s="21">
        <v>180</v>
      </c>
      <c r="M10" s="21">
        <v>180</v>
      </c>
      <c r="N10" s="21">
        <v>45</v>
      </c>
      <c r="O10" s="21"/>
      <c r="P10" s="21"/>
      <c r="Q10" s="22"/>
      <c r="R10" s="21">
        <v>0</v>
      </c>
      <c r="S10" s="21">
        <v>63.75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>
        <f>5*17</f>
        <v>85</v>
      </c>
      <c r="AF10" s="21">
        <v>0</v>
      </c>
      <c r="AG10" s="21"/>
      <c r="AH10" s="21"/>
      <c r="AI10" s="21"/>
      <c r="AJ10" s="21"/>
      <c r="AK10" s="21"/>
      <c r="AL10" s="21">
        <v>62.5</v>
      </c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>
        <v>120</v>
      </c>
      <c r="BA10" s="21"/>
      <c r="BB10" s="21">
        <f t="shared" si="0"/>
        <v>1098.75</v>
      </c>
    </row>
    <row r="11" spans="1:54" x14ac:dyDescent="0.3">
      <c r="A11" s="35">
        <v>5</v>
      </c>
      <c r="B11" s="36" t="s">
        <v>152</v>
      </c>
      <c r="C11" s="69">
        <v>39804</v>
      </c>
      <c r="D11" s="21">
        <v>110</v>
      </c>
      <c r="E11" s="21">
        <v>62.5</v>
      </c>
      <c r="F11" s="21">
        <v>180</v>
      </c>
      <c r="G11" s="21">
        <v>0</v>
      </c>
      <c r="H11" s="21">
        <v>120</v>
      </c>
      <c r="I11" s="21">
        <v>30</v>
      </c>
      <c r="J11" s="21">
        <v>0</v>
      </c>
      <c r="K11" s="21">
        <v>60</v>
      </c>
      <c r="L11" s="21">
        <v>0</v>
      </c>
      <c r="M11" s="21">
        <v>180</v>
      </c>
      <c r="N11" s="21">
        <v>62.5</v>
      </c>
      <c r="O11" s="21"/>
      <c r="P11" s="21"/>
      <c r="Q11" s="22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>
        <v>34</v>
      </c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>
        <f>2*17</f>
        <v>34</v>
      </c>
      <c r="AW11" s="21">
        <f>1.5*17</f>
        <v>25.5</v>
      </c>
      <c r="AX11" s="21">
        <f>2*17</f>
        <v>34</v>
      </c>
      <c r="AY11" s="21">
        <v>0</v>
      </c>
      <c r="AZ11" s="21">
        <v>120</v>
      </c>
      <c r="BA11" s="21"/>
      <c r="BB11" s="21">
        <f t="shared" si="0"/>
        <v>1052.5</v>
      </c>
    </row>
    <row r="12" spans="1:54" x14ac:dyDescent="0.3">
      <c r="A12" s="35">
        <v>6</v>
      </c>
      <c r="B12" s="36" t="s">
        <v>150</v>
      </c>
      <c r="C12" s="69">
        <v>39147</v>
      </c>
      <c r="D12" s="21">
        <v>180</v>
      </c>
      <c r="E12" s="21">
        <v>45</v>
      </c>
      <c r="F12" s="21">
        <v>70</v>
      </c>
      <c r="G12" s="21">
        <v>45</v>
      </c>
      <c r="H12" s="21">
        <v>110</v>
      </c>
      <c r="I12" s="21">
        <v>45</v>
      </c>
      <c r="J12" s="21">
        <v>110</v>
      </c>
      <c r="K12" s="21">
        <v>180</v>
      </c>
      <c r="L12" s="21">
        <v>70</v>
      </c>
      <c r="M12" s="21"/>
      <c r="N12" s="21">
        <v>0</v>
      </c>
      <c r="O12" s="21"/>
      <c r="P12" s="21"/>
      <c r="Q12" s="22">
        <v>80</v>
      </c>
      <c r="R12" s="21"/>
      <c r="S12" s="21"/>
      <c r="T12" s="21"/>
      <c r="U12" s="21"/>
      <c r="V12" s="21"/>
      <c r="W12" s="21"/>
      <c r="X12" s="21">
        <v>30</v>
      </c>
      <c r="Y12" s="21"/>
      <c r="Z12" s="21"/>
      <c r="AA12" s="21"/>
      <c r="AB12" s="21"/>
      <c r="AC12" s="21">
        <v>80</v>
      </c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>
        <f t="shared" si="0"/>
        <v>1045</v>
      </c>
    </row>
    <row r="13" spans="1:54" x14ac:dyDescent="0.3">
      <c r="A13" s="35">
        <v>7</v>
      </c>
      <c r="B13" s="36" t="s">
        <v>153</v>
      </c>
      <c r="C13" s="69" t="s">
        <v>314</v>
      </c>
      <c r="D13" s="21">
        <v>80</v>
      </c>
      <c r="E13" s="21">
        <v>30</v>
      </c>
      <c r="F13" s="21">
        <v>50</v>
      </c>
      <c r="G13" s="21">
        <v>45</v>
      </c>
      <c r="H13" s="21">
        <v>40</v>
      </c>
      <c r="I13" s="21">
        <v>45</v>
      </c>
      <c r="J13" s="21">
        <v>180</v>
      </c>
      <c r="K13" s="21">
        <v>110</v>
      </c>
      <c r="L13" s="21">
        <v>50</v>
      </c>
      <c r="M13" s="21">
        <v>270</v>
      </c>
      <c r="N13" s="21">
        <v>45</v>
      </c>
      <c r="O13" s="21"/>
      <c r="P13" s="21"/>
      <c r="Q13" s="22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>
        <v>45</v>
      </c>
      <c r="AM13" s="21">
        <v>-5</v>
      </c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>
        <f t="shared" si="0"/>
        <v>985</v>
      </c>
    </row>
    <row r="14" spans="1:54" x14ac:dyDescent="0.3">
      <c r="A14" s="35">
        <v>8</v>
      </c>
      <c r="B14" s="36" t="s">
        <v>156</v>
      </c>
      <c r="C14" s="69" t="s">
        <v>316</v>
      </c>
      <c r="D14" s="21">
        <v>50</v>
      </c>
      <c r="E14" s="21">
        <v>12.5</v>
      </c>
      <c r="F14" s="21">
        <v>60</v>
      </c>
      <c r="G14" s="21">
        <v>62.5</v>
      </c>
      <c r="H14" s="21">
        <v>50</v>
      </c>
      <c r="I14" s="21">
        <v>20</v>
      </c>
      <c r="J14" s="21">
        <v>50</v>
      </c>
      <c r="K14" s="21">
        <v>70</v>
      </c>
      <c r="L14" s="21">
        <v>40</v>
      </c>
      <c r="M14" s="21">
        <v>90</v>
      </c>
      <c r="N14" s="21">
        <v>20</v>
      </c>
      <c r="O14" s="21"/>
      <c r="P14" s="21"/>
      <c r="Q14" s="22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>
        <f t="shared" si="0"/>
        <v>525</v>
      </c>
    </row>
    <row r="15" spans="1:54" x14ac:dyDescent="0.3">
      <c r="A15" s="35">
        <v>9</v>
      </c>
      <c r="B15" s="36" t="s">
        <v>155</v>
      </c>
      <c r="C15" s="69">
        <v>39489</v>
      </c>
      <c r="D15" s="21">
        <v>60</v>
      </c>
      <c r="E15" s="21">
        <v>12.5</v>
      </c>
      <c r="F15" s="21">
        <v>110</v>
      </c>
      <c r="G15" s="21">
        <v>62.5</v>
      </c>
      <c r="H15" s="21">
        <v>40</v>
      </c>
      <c r="I15" s="21">
        <v>20</v>
      </c>
      <c r="J15" s="21">
        <v>60</v>
      </c>
      <c r="K15" s="21">
        <v>0</v>
      </c>
      <c r="L15" s="21">
        <v>0</v>
      </c>
      <c r="M15" s="21">
        <v>120</v>
      </c>
      <c r="N15" s="21">
        <v>20</v>
      </c>
      <c r="O15" s="21"/>
      <c r="P15" s="21"/>
      <c r="Q15" s="22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>
        <f t="shared" si="0"/>
        <v>505</v>
      </c>
    </row>
    <row r="16" spans="1:54" x14ac:dyDescent="0.3">
      <c r="A16" s="35">
        <v>10</v>
      </c>
      <c r="B16" s="36" t="s">
        <v>527</v>
      </c>
      <c r="C16" s="69">
        <v>39707</v>
      </c>
      <c r="D16" s="21">
        <v>30</v>
      </c>
      <c r="E16" s="21">
        <v>20</v>
      </c>
      <c r="F16" s="21">
        <v>30</v>
      </c>
      <c r="G16" s="21">
        <v>30</v>
      </c>
      <c r="H16" s="21">
        <v>40</v>
      </c>
      <c r="I16" s="21">
        <v>20</v>
      </c>
      <c r="J16" s="21">
        <v>20</v>
      </c>
      <c r="K16" s="21">
        <v>40</v>
      </c>
      <c r="L16" s="21">
        <v>80</v>
      </c>
      <c r="M16" s="21">
        <v>120</v>
      </c>
      <c r="N16" s="21">
        <v>0</v>
      </c>
      <c r="O16" s="21"/>
      <c r="P16" s="21"/>
      <c r="Q16" s="22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>
        <f t="shared" si="0"/>
        <v>430</v>
      </c>
    </row>
    <row r="17" spans="1:54" x14ac:dyDescent="0.3">
      <c r="A17" s="35">
        <v>11</v>
      </c>
      <c r="B17" s="36" t="s">
        <v>161</v>
      </c>
      <c r="C17" s="69">
        <v>40207</v>
      </c>
      <c r="D17" s="21">
        <v>30</v>
      </c>
      <c r="E17" s="21">
        <v>12.5</v>
      </c>
      <c r="F17" s="21">
        <v>30</v>
      </c>
      <c r="G17" s="21">
        <v>12.5</v>
      </c>
      <c r="H17" s="21">
        <v>20</v>
      </c>
      <c r="I17" s="21">
        <v>0</v>
      </c>
      <c r="J17" s="21">
        <v>0</v>
      </c>
      <c r="K17" s="21">
        <v>50</v>
      </c>
      <c r="L17" s="21">
        <v>60</v>
      </c>
      <c r="M17" s="21">
        <v>60</v>
      </c>
      <c r="N17" s="21">
        <v>0</v>
      </c>
      <c r="O17" s="21"/>
      <c r="P17" s="21"/>
      <c r="Q17" s="22"/>
      <c r="R17" s="21"/>
      <c r="S17" s="21"/>
      <c r="T17" s="21"/>
      <c r="U17" s="21"/>
      <c r="V17" s="21">
        <v>0</v>
      </c>
      <c r="W17" s="21">
        <v>29.75</v>
      </c>
      <c r="X17" s="21"/>
      <c r="Y17" s="21"/>
      <c r="Z17" s="21"/>
      <c r="AA17" s="21"/>
      <c r="AB17" s="21"/>
      <c r="AC17" s="21"/>
      <c r="AD17" s="21"/>
      <c r="AE17" s="21">
        <f>2*17</f>
        <v>34</v>
      </c>
      <c r="AF17" s="21">
        <v>0</v>
      </c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>
        <v>50</v>
      </c>
      <c r="BA17" s="21">
        <v>-5</v>
      </c>
      <c r="BB17" s="21">
        <f t="shared" si="0"/>
        <v>383.75</v>
      </c>
    </row>
    <row r="18" spans="1:54" x14ac:dyDescent="0.3">
      <c r="A18" s="35">
        <v>12</v>
      </c>
      <c r="B18" s="36" t="s">
        <v>170</v>
      </c>
      <c r="C18" s="69" t="s">
        <v>337</v>
      </c>
      <c r="D18" s="21">
        <v>20</v>
      </c>
      <c r="E18" s="21">
        <v>20</v>
      </c>
      <c r="F18" s="21">
        <v>40</v>
      </c>
      <c r="G18" s="21">
        <v>20</v>
      </c>
      <c r="H18" s="21">
        <v>80</v>
      </c>
      <c r="I18" s="21">
        <v>12.5</v>
      </c>
      <c r="J18" s="21">
        <v>20</v>
      </c>
      <c r="K18" s="21">
        <v>0</v>
      </c>
      <c r="L18" s="21">
        <v>0</v>
      </c>
      <c r="M18" s="21">
        <v>20</v>
      </c>
      <c r="N18" s="21">
        <v>0</v>
      </c>
      <c r="O18" s="21"/>
      <c r="P18" s="21"/>
      <c r="Q18" s="22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>
        <v>30</v>
      </c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>
        <f t="shared" si="0"/>
        <v>262.5</v>
      </c>
    </row>
    <row r="19" spans="1:54" x14ac:dyDescent="0.3">
      <c r="A19" s="35">
        <v>13</v>
      </c>
      <c r="B19" s="36" t="s">
        <v>154</v>
      </c>
      <c r="C19" s="69">
        <v>39225</v>
      </c>
      <c r="D19" s="21">
        <v>70</v>
      </c>
      <c r="E19" s="21">
        <v>45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110</v>
      </c>
      <c r="M19" s="21"/>
      <c r="N19" s="21">
        <v>30</v>
      </c>
      <c r="O19" s="21"/>
      <c r="P19" s="21"/>
      <c r="Q19" s="22"/>
      <c r="R19" s="21"/>
      <c r="S19" s="21"/>
      <c r="T19" s="21"/>
      <c r="U19" s="21"/>
      <c r="V19" s="21">
        <v>0</v>
      </c>
      <c r="W19" s="21">
        <v>0</v>
      </c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>
        <f t="shared" si="0"/>
        <v>255</v>
      </c>
    </row>
    <row r="20" spans="1:54" x14ac:dyDescent="0.3">
      <c r="A20" s="35">
        <v>14</v>
      </c>
      <c r="B20" s="36" t="s">
        <v>246</v>
      </c>
      <c r="C20" s="71">
        <v>40525</v>
      </c>
      <c r="D20" s="21">
        <v>0</v>
      </c>
      <c r="E20" s="21">
        <v>0</v>
      </c>
      <c r="F20" s="21">
        <v>20</v>
      </c>
      <c r="G20" s="21">
        <v>30</v>
      </c>
      <c r="H20" s="21">
        <v>10</v>
      </c>
      <c r="I20" s="21">
        <v>12.5</v>
      </c>
      <c r="J20" s="21">
        <v>40</v>
      </c>
      <c r="K20" s="21">
        <v>20</v>
      </c>
      <c r="L20" s="21">
        <v>0</v>
      </c>
      <c r="M20" s="21"/>
      <c r="N20" s="21">
        <v>0</v>
      </c>
      <c r="O20" s="21"/>
      <c r="P20" s="21"/>
      <c r="Q20" s="22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>
        <v>30</v>
      </c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>
        <v>80</v>
      </c>
      <c r="BA20" s="21"/>
      <c r="BB20" s="21">
        <f t="shared" si="0"/>
        <v>242.5</v>
      </c>
    </row>
    <row r="21" spans="1:54" x14ac:dyDescent="0.3">
      <c r="A21" s="35">
        <v>15</v>
      </c>
      <c r="B21" s="36" t="s">
        <v>158</v>
      </c>
      <c r="C21" s="69">
        <v>39776</v>
      </c>
      <c r="D21" s="21">
        <v>40</v>
      </c>
      <c r="E21" s="21">
        <v>20</v>
      </c>
      <c r="F21" s="21">
        <v>0</v>
      </c>
      <c r="G21" s="21">
        <v>0</v>
      </c>
      <c r="H21" s="21">
        <v>20</v>
      </c>
      <c r="I21" s="21">
        <v>0</v>
      </c>
      <c r="J21" s="21">
        <v>0</v>
      </c>
      <c r="K21" s="21">
        <v>0</v>
      </c>
      <c r="L21" s="21">
        <v>0</v>
      </c>
      <c r="M21" s="21"/>
      <c r="N21" s="21">
        <v>30</v>
      </c>
      <c r="O21" s="21"/>
      <c r="P21" s="21"/>
      <c r="Q21" s="22"/>
      <c r="R21" s="21"/>
      <c r="S21" s="21"/>
      <c r="T21" s="21"/>
      <c r="U21" s="21"/>
      <c r="V21" s="21">
        <v>85</v>
      </c>
      <c r="W21" s="21">
        <v>29.75</v>
      </c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>
        <f t="shared" si="0"/>
        <v>224.75</v>
      </c>
    </row>
    <row r="22" spans="1:54" x14ac:dyDescent="0.3">
      <c r="A22" s="35">
        <v>16</v>
      </c>
      <c r="B22" s="36" t="s">
        <v>159</v>
      </c>
      <c r="C22" s="70">
        <v>40278</v>
      </c>
      <c r="D22" s="21">
        <v>40</v>
      </c>
      <c r="E22" s="21">
        <v>12.5</v>
      </c>
      <c r="F22" s="21">
        <v>0</v>
      </c>
      <c r="G22" s="21">
        <v>0</v>
      </c>
      <c r="H22" s="21">
        <v>70</v>
      </c>
      <c r="I22" s="21">
        <v>0</v>
      </c>
      <c r="J22" s="21">
        <v>20</v>
      </c>
      <c r="K22" s="21">
        <v>30</v>
      </c>
      <c r="L22" s="21">
        <v>0</v>
      </c>
      <c r="M22" s="21">
        <v>50</v>
      </c>
      <c r="N22" s="21">
        <v>0</v>
      </c>
      <c r="O22" s="21"/>
      <c r="P22" s="21"/>
      <c r="Q22" s="22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>
        <f t="shared" si="0"/>
        <v>222.5</v>
      </c>
    </row>
    <row r="23" spans="1:54" x14ac:dyDescent="0.3">
      <c r="A23" s="35">
        <v>17</v>
      </c>
      <c r="B23" s="36" t="s">
        <v>175</v>
      </c>
      <c r="C23" s="76">
        <v>40376</v>
      </c>
      <c r="D23" s="21">
        <v>10</v>
      </c>
      <c r="E23" s="21">
        <v>12.5</v>
      </c>
      <c r="F23" s="21">
        <v>20</v>
      </c>
      <c r="G23" s="21">
        <v>12.5</v>
      </c>
      <c r="H23" s="21">
        <v>30</v>
      </c>
      <c r="I23" s="21">
        <v>12.5</v>
      </c>
      <c r="J23" s="21">
        <v>0</v>
      </c>
      <c r="K23" s="21">
        <v>40</v>
      </c>
      <c r="L23" s="21">
        <v>40</v>
      </c>
      <c r="M23" s="21">
        <v>20</v>
      </c>
      <c r="N23" s="21">
        <v>20</v>
      </c>
      <c r="O23" s="21"/>
      <c r="P23" s="21"/>
      <c r="Q23" s="22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>
        <f t="shared" si="0"/>
        <v>217.5</v>
      </c>
    </row>
    <row r="24" spans="1:54" x14ac:dyDescent="0.3">
      <c r="A24" s="35">
        <v>18</v>
      </c>
      <c r="B24" s="36" t="s">
        <v>157</v>
      </c>
      <c r="C24" s="69">
        <v>39434</v>
      </c>
      <c r="D24" s="21">
        <v>40</v>
      </c>
      <c r="E24" s="21">
        <v>20</v>
      </c>
      <c r="F24" s="21">
        <v>40</v>
      </c>
      <c r="G24" s="21">
        <v>30</v>
      </c>
      <c r="H24" s="21">
        <v>60</v>
      </c>
      <c r="I24" s="21">
        <v>20</v>
      </c>
      <c r="J24" s="21">
        <v>0</v>
      </c>
      <c r="K24" s="21">
        <v>0</v>
      </c>
      <c r="L24" s="21">
        <v>0</v>
      </c>
      <c r="M24" s="21"/>
      <c r="N24" s="21">
        <v>0</v>
      </c>
      <c r="O24" s="21"/>
      <c r="P24" s="21"/>
      <c r="Q24" s="22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>
        <f t="shared" si="0"/>
        <v>210</v>
      </c>
    </row>
    <row r="25" spans="1:54" x14ac:dyDescent="0.3">
      <c r="A25" s="35">
        <v>19</v>
      </c>
      <c r="B25" s="36" t="s">
        <v>167</v>
      </c>
      <c r="C25" s="69">
        <v>39517</v>
      </c>
      <c r="D25" s="21">
        <v>20</v>
      </c>
      <c r="E25" s="21">
        <v>12.5</v>
      </c>
      <c r="F25" s="21">
        <v>10</v>
      </c>
      <c r="G25" s="21">
        <v>20</v>
      </c>
      <c r="H25" s="21">
        <v>20</v>
      </c>
      <c r="I25" s="21">
        <v>20</v>
      </c>
      <c r="J25" s="21">
        <v>20</v>
      </c>
      <c r="K25" s="21">
        <v>30</v>
      </c>
      <c r="L25" s="21">
        <v>40</v>
      </c>
      <c r="M25" s="21"/>
      <c r="N25" s="21">
        <v>12.5</v>
      </c>
      <c r="O25" s="21"/>
      <c r="P25" s="21"/>
      <c r="Q25" s="22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>
        <f t="shared" si="0"/>
        <v>205</v>
      </c>
    </row>
    <row r="26" spans="1:54" x14ac:dyDescent="0.3">
      <c r="A26" s="35">
        <v>20</v>
      </c>
      <c r="B26" s="36" t="s">
        <v>177</v>
      </c>
      <c r="C26" s="71">
        <v>39916</v>
      </c>
      <c r="D26" s="21">
        <v>10</v>
      </c>
      <c r="E26" s="21">
        <v>20</v>
      </c>
      <c r="F26" s="21">
        <v>40</v>
      </c>
      <c r="G26" s="21">
        <v>0</v>
      </c>
      <c r="H26" s="21">
        <v>20</v>
      </c>
      <c r="I26" s="21">
        <v>0</v>
      </c>
      <c r="J26" s="21">
        <v>30</v>
      </c>
      <c r="K26" s="21">
        <v>40</v>
      </c>
      <c r="L26" s="21">
        <v>0</v>
      </c>
      <c r="M26" s="21"/>
      <c r="N26" s="21">
        <v>12.5</v>
      </c>
      <c r="O26" s="21"/>
      <c r="P26" s="21"/>
      <c r="Q26" s="22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>
        <f t="shared" si="0"/>
        <v>172.5</v>
      </c>
    </row>
    <row r="27" spans="1:54" x14ac:dyDescent="0.3">
      <c r="A27" s="35">
        <v>21</v>
      </c>
      <c r="B27" s="36" t="s">
        <v>163</v>
      </c>
      <c r="C27" s="69">
        <v>39054</v>
      </c>
      <c r="D27" s="21">
        <v>30</v>
      </c>
      <c r="E27" s="21">
        <v>0</v>
      </c>
      <c r="F27" s="21">
        <v>10</v>
      </c>
      <c r="G27" s="21">
        <v>0</v>
      </c>
      <c r="H27" s="21">
        <v>10</v>
      </c>
      <c r="I27" s="21">
        <v>0</v>
      </c>
      <c r="J27" s="21">
        <v>0</v>
      </c>
      <c r="K27" s="21">
        <v>30</v>
      </c>
      <c r="L27" s="21">
        <v>30</v>
      </c>
      <c r="M27" s="21">
        <v>30</v>
      </c>
      <c r="N27" s="21">
        <v>20</v>
      </c>
      <c r="O27" s="21"/>
      <c r="P27" s="21"/>
      <c r="Q27" s="22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2"/>
      <c r="AF27" s="22"/>
      <c r="AG27" s="22"/>
      <c r="AH27" s="22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>
        <f t="shared" si="0"/>
        <v>160</v>
      </c>
    </row>
    <row r="28" spans="1:54" x14ac:dyDescent="0.3">
      <c r="A28" s="35">
        <v>22</v>
      </c>
      <c r="B28" s="36" t="s">
        <v>460</v>
      </c>
      <c r="C28" s="69">
        <v>39722</v>
      </c>
      <c r="D28" s="21">
        <v>0</v>
      </c>
      <c r="E28" s="21">
        <v>0</v>
      </c>
      <c r="F28" s="21">
        <v>10</v>
      </c>
      <c r="G28" s="21">
        <v>12.5</v>
      </c>
      <c r="H28" s="21">
        <v>10</v>
      </c>
      <c r="I28" s="21">
        <v>12.5</v>
      </c>
      <c r="J28" s="21">
        <v>30</v>
      </c>
      <c r="K28" s="21">
        <v>10</v>
      </c>
      <c r="L28" s="21">
        <v>20</v>
      </c>
      <c r="M28" s="21">
        <v>30</v>
      </c>
      <c r="N28" s="21">
        <v>20</v>
      </c>
      <c r="O28" s="21"/>
      <c r="P28" s="21"/>
      <c r="Q28" s="22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2"/>
      <c r="AF28" s="22"/>
      <c r="AG28" s="22"/>
      <c r="AH28" s="22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>
        <f t="shared" si="0"/>
        <v>155</v>
      </c>
    </row>
    <row r="29" spans="1:54" x14ac:dyDescent="0.3">
      <c r="A29" s="35">
        <v>23</v>
      </c>
      <c r="B29" s="36" t="s">
        <v>248</v>
      </c>
      <c r="C29" s="69" t="s">
        <v>377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120</v>
      </c>
      <c r="K29" s="21">
        <v>0</v>
      </c>
      <c r="L29" s="21">
        <v>0</v>
      </c>
      <c r="M29" s="21"/>
      <c r="N29" s="21">
        <v>0</v>
      </c>
      <c r="O29" s="21"/>
      <c r="P29" s="21"/>
      <c r="Q29" s="22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2"/>
      <c r="AF29" s="22"/>
      <c r="AG29" s="22"/>
      <c r="AH29" s="22"/>
      <c r="AI29" s="21"/>
      <c r="AJ29" s="21"/>
      <c r="AK29" s="21"/>
      <c r="AL29" s="21">
        <v>30</v>
      </c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>
        <f t="shared" si="0"/>
        <v>150</v>
      </c>
    </row>
    <row r="30" spans="1:54" x14ac:dyDescent="0.3">
      <c r="A30" s="35">
        <v>24</v>
      </c>
      <c r="B30" s="36" t="s">
        <v>172</v>
      </c>
      <c r="C30" s="69" t="s">
        <v>336</v>
      </c>
      <c r="D30" s="21">
        <v>10</v>
      </c>
      <c r="E30" s="21">
        <v>12.5</v>
      </c>
      <c r="F30" s="21">
        <v>10</v>
      </c>
      <c r="G30" s="21">
        <v>0</v>
      </c>
      <c r="H30" s="21">
        <v>20</v>
      </c>
      <c r="I30" s="21">
        <v>0</v>
      </c>
      <c r="J30" s="21">
        <v>0</v>
      </c>
      <c r="K30" s="21">
        <v>20</v>
      </c>
      <c r="L30" s="21">
        <v>40</v>
      </c>
      <c r="M30" s="21"/>
      <c r="N30" s="21">
        <v>20</v>
      </c>
      <c r="O30" s="21"/>
      <c r="P30" s="21"/>
      <c r="Q30" s="22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2"/>
      <c r="AF30" s="22"/>
      <c r="AG30" s="22"/>
      <c r="AH30" s="22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>
        <f t="shared" si="0"/>
        <v>132.5</v>
      </c>
    </row>
    <row r="31" spans="1:54" x14ac:dyDescent="0.3">
      <c r="A31" s="35">
        <v>25</v>
      </c>
      <c r="B31" s="36" t="s">
        <v>165</v>
      </c>
      <c r="C31" s="69">
        <v>39719</v>
      </c>
      <c r="D31" s="21">
        <v>20</v>
      </c>
      <c r="E31" s="21">
        <v>12.5</v>
      </c>
      <c r="F31" s="21">
        <v>30</v>
      </c>
      <c r="G31" s="21">
        <v>20</v>
      </c>
      <c r="H31" s="21">
        <v>30</v>
      </c>
      <c r="I31" s="21">
        <v>12.5</v>
      </c>
      <c r="J31" s="21">
        <v>0</v>
      </c>
      <c r="K31" s="21">
        <v>0</v>
      </c>
      <c r="L31" s="21">
        <v>0</v>
      </c>
      <c r="M31" s="21"/>
      <c r="N31" s="21">
        <v>0</v>
      </c>
      <c r="O31" s="21"/>
      <c r="P31" s="21"/>
      <c r="Q31" s="22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2"/>
      <c r="AF31" s="22"/>
      <c r="AG31" s="22"/>
      <c r="AH31" s="22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>
        <f t="shared" si="0"/>
        <v>125</v>
      </c>
    </row>
    <row r="32" spans="1:54" x14ac:dyDescent="0.3">
      <c r="A32" s="35">
        <v>26</v>
      </c>
      <c r="B32" s="36" t="s">
        <v>243</v>
      </c>
      <c r="C32" s="69">
        <v>39962</v>
      </c>
      <c r="D32" s="21">
        <v>0</v>
      </c>
      <c r="E32" s="21">
        <v>0</v>
      </c>
      <c r="F32" s="21">
        <v>30</v>
      </c>
      <c r="G32" s="21">
        <v>12.5</v>
      </c>
      <c r="H32" s="21">
        <v>0</v>
      </c>
      <c r="I32" s="21">
        <v>0</v>
      </c>
      <c r="J32" s="21">
        <v>40</v>
      </c>
      <c r="K32" s="21">
        <v>0</v>
      </c>
      <c r="L32" s="21">
        <v>30</v>
      </c>
      <c r="M32" s="21">
        <v>10</v>
      </c>
      <c r="N32" s="21">
        <v>0</v>
      </c>
      <c r="O32" s="21"/>
      <c r="P32" s="21"/>
      <c r="Q32" s="22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2"/>
      <c r="AF32" s="22"/>
      <c r="AG32" s="22"/>
      <c r="AH32" s="22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>
        <f t="shared" si="0"/>
        <v>122.5</v>
      </c>
    </row>
    <row r="33" spans="1:54" x14ac:dyDescent="0.3">
      <c r="A33" s="35">
        <v>27</v>
      </c>
      <c r="B33" s="36" t="s">
        <v>171</v>
      </c>
      <c r="C33" s="69">
        <v>39332</v>
      </c>
      <c r="D33" s="21">
        <v>10</v>
      </c>
      <c r="E33" s="21">
        <v>12.5</v>
      </c>
      <c r="F33" s="21">
        <v>20</v>
      </c>
      <c r="G33" s="21">
        <v>20</v>
      </c>
      <c r="H33" s="21">
        <v>20</v>
      </c>
      <c r="I33" s="21">
        <v>0</v>
      </c>
      <c r="J33" s="21">
        <v>10</v>
      </c>
      <c r="K33" s="21">
        <v>10</v>
      </c>
      <c r="L33" s="21">
        <v>0</v>
      </c>
      <c r="M33" s="21"/>
      <c r="N33" s="21">
        <v>0</v>
      </c>
      <c r="O33" s="21"/>
      <c r="P33" s="21"/>
      <c r="Q33" s="22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2"/>
      <c r="AF33" s="22"/>
      <c r="AG33" s="22"/>
      <c r="AH33" s="22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>
        <f t="shared" si="0"/>
        <v>102.5</v>
      </c>
    </row>
    <row r="34" spans="1:54" x14ac:dyDescent="0.3">
      <c r="A34" s="35">
        <v>28</v>
      </c>
      <c r="B34" s="36" t="s">
        <v>179</v>
      </c>
      <c r="C34" s="69" t="s">
        <v>338</v>
      </c>
      <c r="D34" s="21">
        <v>10</v>
      </c>
      <c r="E34" s="21">
        <v>12.5</v>
      </c>
      <c r="F34" s="21">
        <v>20</v>
      </c>
      <c r="G34" s="21">
        <v>12.5</v>
      </c>
      <c r="H34" s="21">
        <v>20</v>
      </c>
      <c r="I34" s="21">
        <v>12.5</v>
      </c>
      <c r="J34" s="21">
        <v>10</v>
      </c>
      <c r="K34" s="21">
        <v>0</v>
      </c>
      <c r="L34" s="21">
        <v>0</v>
      </c>
      <c r="M34" s="21"/>
      <c r="N34" s="21">
        <v>0</v>
      </c>
      <c r="O34" s="21"/>
      <c r="P34" s="21"/>
      <c r="Q34" s="22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2"/>
      <c r="AF34" s="22"/>
      <c r="AG34" s="22"/>
      <c r="AH34" s="22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>
        <f t="shared" si="0"/>
        <v>97.5</v>
      </c>
    </row>
    <row r="35" spans="1:54" x14ac:dyDescent="0.3">
      <c r="A35" s="35">
        <v>29</v>
      </c>
      <c r="B35" s="36" t="s">
        <v>251</v>
      </c>
      <c r="C35" s="69" t="s">
        <v>612</v>
      </c>
      <c r="D35" s="21">
        <v>0</v>
      </c>
      <c r="E35" s="21">
        <v>0</v>
      </c>
      <c r="F35" s="21">
        <v>0</v>
      </c>
      <c r="G35" s="21">
        <v>0</v>
      </c>
      <c r="H35" s="21">
        <v>20</v>
      </c>
      <c r="I35" s="21">
        <v>30</v>
      </c>
      <c r="J35" s="21">
        <v>0</v>
      </c>
      <c r="K35" s="21">
        <v>0</v>
      </c>
      <c r="L35" s="21">
        <v>0</v>
      </c>
      <c r="M35" s="21"/>
      <c r="N35" s="21">
        <v>0</v>
      </c>
      <c r="O35" s="21"/>
      <c r="P35" s="21"/>
      <c r="Q35" s="22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2"/>
      <c r="AF35" s="22"/>
      <c r="AG35" s="22"/>
      <c r="AH35" s="22"/>
      <c r="AI35" s="21"/>
      <c r="AJ35" s="21"/>
      <c r="AK35" s="21"/>
      <c r="AL35" s="21">
        <v>45</v>
      </c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>
        <f t="shared" si="0"/>
        <v>95</v>
      </c>
    </row>
    <row r="36" spans="1:54" x14ac:dyDescent="0.3">
      <c r="A36" s="35">
        <v>30</v>
      </c>
      <c r="B36" s="36" t="s">
        <v>181</v>
      </c>
      <c r="C36" s="69">
        <v>39854</v>
      </c>
      <c r="D36" s="21">
        <v>10</v>
      </c>
      <c r="E36" s="21">
        <v>0</v>
      </c>
      <c r="F36" s="21">
        <v>20</v>
      </c>
      <c r="G36" s="21">
        <v>0</v>
      </c>
      <c r="H36" s="21">
        <v>10</v>
      </c>
      <c r="I36" s="21">
        <v>0</v>
      </c>
      <c r="J36" s="21">
        <v>0</v>
      </c>
      <c r="K36" s="21">
        <v>20</v>
      </c>
      <c r="L36" s="21">
        <v>30</v>
      </c>
      <c r="M36" s="21"/>
      <c r="N36" s="21">
        <v>0</v>
      </c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2"/>
      <c r="AF36" s="22"/>
      <c r="AG36" s="22"/>
      <c r="AH36" s="22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>
        <f t="shared" si="0"/>
        <v>90</v>
      </c>
    </row>
    <row r="37" spans="1:54" x14ac:dyDescent="0.3">
      <c r="A37" s="35">
        <v>31</v>
      </c>
      <c r="B37" s="36" t="s">
        <v>516</v>
      </c>
      <c r="C37" s="69" t="s">
        <v>517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72">
        <v>0</v>
      </c>
      <c r="J37" s="21">
        <v>0</v>
      </c>
      <c r="K37" s="21">
        <v>0</v>
      </c>
      <c r="L37" s="21">
        <v>0</v>
      </c>
      <c r="M37" s="21"/>
      <c r="N37" s="21">
        <v>0</v>
      </c>
      <c r="O37" s="21"/>
      <c r="P37" s="21"/>
      <c r="Q37" s="22"/>
      <c r="R37" s="21"/>
      <c r="S37" s="21"/>
      <c r="T37" s="21">
        <v>63.75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2"/>
      <c r="AF37" s="22"/>
      <c r="AG37" s="22"/>
      <c r="AH37" s="22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>
        <v>0</v>
      </c>
      <c r="AW37" s="21">
        <f>1.5*17</f>
        <v>25.5</v>
      </c>
      <c r="AX37" s="21"/>
      <c r="AY37" s="21"/>
      <c r="AZ37" s="21"/>
      <c r="BA37" s="21"/>
      <c r="BB37" s="21">
        <f t="shared" si="0"/>
        <v>89.25</v>
      </c>
    </row>
    <row r="38" spans="1:54" x14ac:dyDescent="0.3">
      <c r="A38" s="35">
        <v>32</v>
      </c>
      <c r="B38" s="36" t="s">
        <v>228</v>
      </c>
      <c r="C38" s="69" t="s">
        <v>286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20</v>
      </c>
      <c r="K38" s="21">
        <v>20</v>
      </c>
      <c r="L38" s="21">
        <v>0</v>
      </c>
      <c r="M38" s="21">
        <v>20</v>
      </c>
      <c r="N38" s="21">
        <v>20</v>
      </c>
      <c r="O38" s="21"/>
      <c r="P38" s="21"/>
      <c r="Q38" s="22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2"/>
      <c r="AF38" s="22"/>
      <c r="AG38" s="22"/>
      <c r="AH38" s="22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>
        <f t="shared" si="0"/>
        <v>80</v>
      </c>
    </row>
    <row r="39" spans="1:54" x14ac:dyDescent="0.3">
      <c r="A39" s="35">
        <v>32</v>
      </c>
      <c r="B39" s="36" t="s">
        <v>164</v>
      </c>
      <c r="C39" s="69" t="s">
        <v>292</v>
      </c>
      <c r="D39" s="21">
        <v>20</v>
      </c>
      <c r="E39" s="21">
        <v>20</v>
      </c>
      <c r="F39" s="21">
        <v>40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/>
      <c r="N39" s="21">
        <v>0</v>
      </c>
      <c r="O39" s="21"/>
      <c r="P39" s="21"/>
      <c r="Q39" s="22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2"/>
      <c r="AF39" s="22"/>
      <c r="AG39" s="22"/>
      <c r="AH39" s="22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>
        <f t="shared" ref="BB39:BB70" si="1">+SUM(D39:BA39)</f>
        <v>80</v>
      </c>
    </row>
    <row r="40" spans="1:54" x14ac:dyDescent="0.3">
      <c r="A40" s="35">
        <v>34</v>
      </c>
      <c r="B40" s="36" t="s">
        <v>168</v>
      </c>
      <c r="C40" s="69">
        <v>39248</v>
      </c>
      <c r="D40" s="21">
        <v>20</v>
      </c>
      <c r="E40" s="21">
        <v>20</v>
      </c>
      <c r="F40" s="21">
        <v>0</v>
      </c>
      <c r="G40" s="21">
        <v>0</v>
      </c>
      <c r="H40" s="21">
        <v>10</v>
      </c>
      <c r="I40" s="21">
        <v>20</v>
      </c>
      <c r="J40" s="21">
        <v>0</v>
      </c>
      <c r="K40" s="21">
        <v>0</v>
      </c>
      <c r="L40" s="21">
        <v>0</v>
      </c>
      <c r="M40" s="21"/>
      <c r="N40" s="21">
        <v>0</v>
      </c>
      <c r="O40" s="21"/>
      <c r="P40" s="21"/>
      <c r="Q40" s="22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2"/>
      <c r="AF40" s="22"/>
      <c r="AG40" s="22"/>
      <c r="AH40" s="22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>
        <f t="shared" si="1"/>
        <v>70</v>
      </c>
    </row>
    <row r="41" spans="1:54" x14ac:dyDescent="0.3">
      <c r="A41" s="35">
        <v>35</v>
      </c>
      <c r="B41" s="36" t="s">
        <v>240</v>
      </c>
      <c r="C41" s="69" t="s">
        <v>614</v>
      </c>
      <c r="D41" s="21">
        <v>0</v>
      </c>
      <c r="E41" s="21">
        <v>0</v>
      </c>
      <c r="F41" s="21">
        <v>0</v>
      </c>
      <c r="G41" s="21">
        <v>12.5</v>
      </c>
      <c r="H41" s="21">
        <v>10</v>
      </c>
      <c r="I41" s="21">
        <v>12.5</v>
      </c>
      <c r="J41" s="21">
        <v>10</v>
      </c>
      <c r="K41" s="21">
        <v>0</v>
      </c>
      <c r="L41" s="21">
        <v>0</v>
      </c>
      <c r="M41" s="21">
        <v>10</v>
      </c>
      <c r="N41" s="21">
        <v>12.5</v>
      </c>
      <c r="O41" s="21"/>
      <c r="P41" s="21"/>
      <c r="Q41" s="22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2"/>
      <c r="AF41" s="22"/>
      <c r="AG41" s="22"/>
      <c r="AH41" s="22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>
        <f t="shared" si="1"/>
        <v>67.5</v>
      </c>
    </row>
    <row r="42" spans="1:54" x14ac:dyDescent="0.3">
      <c r="A42" s="35">
        <v>36</v>
      </c>
      <c r="B42" s="36" t="s">
        <v>239</v>
      </c>
      <c r="C42" s="69" t="s">
        <v>285</v>
      </c>
      <c r="D42" s="21">
        <v>0</v>
      </c>
      <c r="E42" s="21">
        <v>0</v>
      </c>
      <c r="F42" s="21">
        <v>10</v>
      </c>
      <c r="G42" s="21">
        <v>0</v>
      </c>
      <c r="H42" s="21">
        <v>10</v>
      </c>
      <c r="I42" s="21">
        <v>0</v>
      </c>
      <c r="J42" s="21">
        <v>30</v>
      </c>
      <c r="K42" s="21">
        <v>10</v>
      </c>
      <c r="L42" s="21">
        <v>0</v>
      </c>
      <c r="M42" s="21"/>
      <c r="N42" s="21">
        <v>0</v>
      </c>
      <c r="O42" s="21"/>
      <c r="P42" s="21"/>
      <c r="Q42" s="22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2"/>
      <c r="AF42" s="22"/>
      <c r="AG42" s="22"/>
      <c r="AH42" s="22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>
        <f t="shared" si="1"/>
        <v>60</v>
      </c>
    </row>
    <row r="43" spans="1:54" x14ac:dyDescent="0.3">
      <c r="A43" s="35">
        <v>36</v>
      </c>
      <c r="B43" s="36" t="s">
        <v>166</v>
      </c>
      <c r="C43" s="69">
        <v>39654</v>
      </c>
      <c r="D43" s="21">
        <v>20</v>
      </c>
      <c r="E43" s="21">
        <v>20</v>
      </c>
      <c r="F43" s="21">
        <v>0</v>
      </c>
      <c r="G43" s="21">
        <v>0</v>
      </c>
      <c r="H43" s="21">
        <v>0</v>
      </c>
      <c r="I43" s="21">
        <v>20</v>
      </c>
      <c r="J43" s="21">
        <v>0</v>
      </c>
      <c r="K43" s="21">
        <v>0</v>
      </c>
      <c r="L43" s="21">
        <v>0</v>
      </c>
      <c r="M43" s="21"/>
      <c r="N43" s="21">
        <v>0</v>
      </c>
      <c r="O43" s="21"/>
      <c r="P43" s="21"/>
      <c r="Q43" s="22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2"/>
      <c r="AF43" s="22"/>
      <c r="AG43" s="22"/>
      <c r="AH43" s="22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>
        <f t="shared" si="1"/>
        <v>60</v>
      </c>
    </row>
    <row r="44" spans="1:54" x14ac:dyDescent="0.3">
      <c r="A44" s="35">
        <v>38</v>
      </c>
      <c r="B44" s="36" t="s">
        <v>528</v>
      </c>
      <c r="C44" s="71">
        <v>39372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30</v>
      </c>
      <c r="K44" s="21">
        <v>20</v>
      </c>
      <c r="L44" s="21">
        <v>0</v>
      </c>
      <c r="M44" s="21"/>
      <c r="N44" s="21">
        <v>0</v>
      </c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2"/>
      <c r="AF44" s="22"/>
      <c r="AG44" s="22"/>
      <c r="AH44" s="22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>
        <f t="shared" si="1"/>
        <v>50</v>
      </c>
    </row>
    <row r="45" spans="1:54" x14ac:dyDescent="0.3">
      <c r="A45" s="35">
        <v>39</v>
      </c>
      <c r="B45" s="36" t="s">
        <v>491</v>
      </c>
      <c r="C45" s="69" t="s">
        <v>617</v>
      </c>
      <c r="D45" s="21">
        <v>0</v>
      </c>
      <c r="E45" s="21">
        <v>0</v>
      </c>
      <c r="F45" s="21">
        <v>0</v>
      </c>
      <c r="G45" s="21">
        <v>0</v>
      </c>
      <c r="H45" s="21">
        <v>10</v>
      </c>
      <c r="I45" s="21">
        <v>20</v>
      </c>
      <c r="J45" s="21">
        <v>0</v>
      </c>
      <c r="K45" s="21">
        <v>0</v>
      </c>
      <c r="L45" s="21">
        <v>0</v>
      </c>
      <c r="M45" s="21"/>
      <c r="N45" s="21">
        <v>12.5</v>
      </c>
      <c r="O45" s="21"/>
      <c r="P45" s="21"/>
      <c r="Q45" s="22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2"/>
      <c r="AF45" s="22"/>
      <c r="AG45" s="22"/>
      <c r="AH45" s="22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>
        <f t="shared" si="1"/>
        <v>42.5</v>
      </c>
    </row>
    <row r="46" spans="1:54" x14ac:dyDescent="0.3">
      <c r="A46" s="35">
        <v>39</v>
      </c>
      <c r="B46" s="36" t="s">
        <v>388</v>
      </c>
      <c r="C46" s="71" t="s">
        <v>389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10</v>
      </c>
      <c r="K46" s="21">
        <v>20</v>
      </c>
      <c r="L46" s="21">
        <v>0</v>
      </c>
      <c r="M46" s="21"/>
      <c r="N46" s="21">
        <v>12.5</v>
      </c>
      <c r="O46" s="21"/>
      <c r="P46" s="21"/>
      <c r="Q46" s="22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2"/>
      <c r="AF46" s="22"/>
      <c r="AG46" s="22"/>
      <c r="AH46" s="22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>
        <f t="shared" si="1"/>
        <v>42.5</v>
      </c>
    </row>
    <row r="47" spans="1:54" x14ac:dyDescent="0.3">
      <c r="A47" s="35">
        <v>39</v>
      </c>
      <c r="B47" s="36" t="s">
        <v>182</v>
      </c>
      <c r="C47" s="69">
        <v>40388</v>
      </c>
      <c r="D47" s="21">
        <v>0</v>
      </c>
      <c r="E47" s="21">
        <v>12.5</v>
      </c>
      <c r="F47" s="21">
        <v>0</v>
      </c>
      <c r="G47" s="21">
        <v>0</v>
      </c>
      <c r="H47" s="21">
        <v>30</v>
      </c>
      <c r="I47" s="21">
        <v>0</v>
      </c>
      <c r="J47" s="21">
        <v>0</v>
      </c>
      <c r="K47" s="21">
        <v>0</v>
      </c>
      <c r="L47" s="21">
        <v>0</v>
      </c>
      <c r="M47" s="21"/>
      <c r="N47" s="21">
        <v>0</v>
      </c>
      <c r="O47" s="21"/>
      <c r="P47" s="21"/>
      <c r="Q47" s="22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2"/>
      <c r="AF47" s="22"/>
      <c r="AG47" s="22"/>
      <c r="AH47" s="22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>
        <f t="shared" si="1"/>
        <v>42.5</v>
      </c>
    </row>
    <row r="48" spans="1:54" x14ac:dyDescent="0.3">
      <c r="A48" s="35">
        <v>39</v>
      </c>
      <c r="B48" s="36" t="s">
        <v>459</v>
      </c>
      <c r="C48" s="69" t="s">
        <v>613</v>
      </c>
      <c r="D48" s="21">
        <v>0</v>
      </c>
      <c r="E48" s="21">
        <v>0</v>
      </c>
      <c r="F48" s="21">
        <v>0</v>
      </c>
      <c r="G48" s="21">
        <v>30</v>
      </c>
      <c r="H48" s="21">
        <v>0</v>
      </c>
      <c r="I48" s="21">
        <v>12.5</v>
      </c>
      <c r="J48" s="21">
        <v>0</v>
      </c>
      <c r="K48" s="21">
        <v>0</v>
      </c>
      <c r="L48" s="21">
        <v>0</v>
      </c>
      <c r="M48" s="21"/>
      <c r="N48" s="21">
        <v>0</v>
      </c>
      <c r="O48" s="21"/>
      <c r="P48" s="21"/>
      <c r="Q48" s="22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2"/>
      <c r="AF48" s="22"/>
      <c r="AG48" s="22"/>
      <c r="AH48" s="22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>
        <f t="shared" si="1"/>
        <v>42.5</v>
      </c>
    </row>
    <row r="49" spans="1:54" x14ac:dyDescent="0.3">
      <c r="A49" s="35">
        <v>39</v>
      </c>
      <c r="B49" s="36" t="s">
        <v>183</v>
      </c>
      <c r="C49" s="69" t="s">
        <v>318</v>
      </c>
      <c r="D49" s="21">
        <v>0</v>
      </c>
      <c r="E49" s="21">
        <v>12.5</v>
      </c>
      <c r="F49" s="21">
        <v>0</v>
      </c>
      <c r="G49" s="21">
        <v>0</v>
      </c>
      <c r="H49" s="21">
        <v>0</v>
      </c>
      <c r="I49" s="21">
        <v>30</v>
      </c>
      <c r="J49" s="21">
        <v>0</v>
      </c>
      <c r="K49" s="21">
        <v>0</v>
      </c>
      <c r="L49" s="21">
        <v>0</v>
      </c>
      <c r="M49" s="21"/>
      <c r="N49" s="21">
        <v>0</v>
      </c>
      <c r="O49" s="21"/>
      <c r="P49" s="21"/>
      <c r="Q49" s="22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2"/>
      <c r="AF49" s="22"/>
      <c r="AG49" s="22"/>
      <c r="AH49" s="22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>
        <f t="shared" si="1"/>
        <v>42.5</v>
      </c>
    </row>
    <row r="50" spans="1:54" x14ac:dyDescent="0.3">
      <c r="A50" s="35">
        <v>44</v>
      </c>
      <c r="B50" s="36" t="s">
        <v>457</v>
      </c>
      <c r="C50" s="69"/>
      <c r="D50" s="21">
        <v>0</v>
      </c>
      <c r="E50" s="21">
        <v>0</v>
      </c>
      <c r="F50" s="21">
        <v>20</v>
      </c>
      <c r="G50" s="21">
        <v>20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/>
      <c r="N50" s="21">
        <v>0</v>
      </c>
      <c r="O50" s="21"/>
      <c r="P50" s="21"/>
      <c r="Q50" s="22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2"/>
      <c r="AF50" s="22"/>
      <c r="AG50" s="22"/>
      <c r="AH50" s="22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>
        <f t="shared" si="1"/>
        <v>40</v>
      </c>
    </row>
    <row r="51" spans="1:54" x14ac:dyDescent="0.3">
      <c r="A51" s="35">
        <v>44</v>
      </c>
      <c r="B51" s="36" t="s">
        <v>458</v>
      </c>
      <c r="C51" s="69" t="s">
        <v>615</v>
      </c>
      <c r="D51" s="21">
        <v>0</v>
      </c>
      <c r="E51" s="21">
        <v>0</v>
      </c>
      <c r="F51" s="21">
        <v>20</v>
      </c>
      <c r="G51" s="21">
        <v>20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/>
      <c r="N51" s="21">
        <v>0</v>
      </c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2"/>
      <c r="AF51" s="22"/>
      <c r="AG51" s="22"/>
      <c r="AH51" s="22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>
        <f t="shared" si="1"/>
        <v>40</v>
      </c>
    </row>
    <row r="52" spans="1:54" x14ac:dyDescent="0.3">
      <c r="A52" s="35">
        <v>46</v>
      </c>
      <c r="B52" s="36" t="s">
        <v>455</v>
      </c>
      <c r="C52" s="69">
        <v>39716</v>
      </c>
      <c r="D52" s="21">
        <v>0</v>
      </c>
      <c r="E52" s="21">
        <v>0</v>
      </c>
      <c r="F52" s="21">
        <v>0</v>
      </c>
      <c r="G52" s="21">
        <v>12.5</v>
      </c>
      <c r="H52" s="21">
        <v>0</v>
      </c>
      <c r="I52" s="21">
        <v>12.5</v>
      </c>
      <c r="J52" s="21">
        <v>0</v>
      </c>
      <c r="K52" s="21">
        <v>0</v>
      </c>
      <c r="L52" s="21">
        <v>0</v>
      </c>
      <c r="M52" s="21">
        <v>10</v>
      </c>
      <c r="N52" s="21">
        <v>0</v>
      </c>
      <c r="O52" s="21"/>
      <c r="P52" s="21"/>
      <c r="Q52" s="22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2"/>
      <c r="AF52" s="22"/>
      <c r="AG52" s="22"/>
      <c r="AH52" s="22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>
        <f t="shared" si="1"/>
        <v>35</v>
      </c>
    </row>
    <row r="53" spans="1:54" x14ac:dyDescent="0.3">
      <c r="A53" s="35">
        <v>47</v>
      </c>
      <c r="B53" s="36" t="s">
        <v>453</v>
      </c>
      <c r="C53" s="69" t="s">
        <v>616</v>
      </c>
      <c r="D53" s="21">
        <v>0</v>
      </c>
      <c r="E53" s="21">
        <v>0</v>
      </c>
      <c r="F53" s="21">
        <v>20</v>
      </c>
      <c r="G53" s="21">
        <v>12.5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/>
      <c r="N53" s="21">
        <v>0</v>
      </c>
      <c r="O53" s="21"/>
      <c r="P53" s="21"/>
      <c r="Q53" s="22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2"/>
      <c r="AF53" s="22"/>
      <c r="AG53" s="22"/>
      <c r="AH53" s="22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>
        <f t="shared" si="1"/>
        <v>32.5</v>
      </c>
    </row>
    <row r="54" spans="1:54" x14ac:dyDescent="0.3">
      <c r="A54" s="35">
        <v>48</v>
      </c>
      <c r="B54" s="36" t="s">
        <v>220</v>
      </c>
      <c r="C54" s="75"/>
      <c r="D54" s="21"/>
      <c r="E54" s="21"/>
      <c r="F54" s="21"/>
      <c r="G54" s="21"/>
      <c r="H54" s="21"/>
      <c r="I54" s="21"/>
      <c r="J54" s="21"/>
      <c r="K54" s="21"/>
      <c r="L54" s="21"/>
      <c r="M54" s="21">
        <v>10</v>
      </c>
      <c r="N54" s="21">
        <v>20</v>
      </c>
      <c r="O54" s="21"/>
      <c r="P54" s="21"/>
      <c r="Q54" s="22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38"/>
      <c r="AF54" s="38"/>
      <c r="AG54" s="38"/>
      <c r="AH54" s="38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1">
        <f t="shared" si="1"/>
        <v>30</v>
      </c>
    </row>
    <row r="55" spans="1:54" x14ac:dyDescent="0.3">
      <c r="A55" s="35">
        <v>48</v>
      </c>
      <c r="B55" s="36" t="s">
        <v>548</v>
      </c>
      <c r="C55" s="69">
        <v>40243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30</v>
      </c>
      <c r="L55" s="21">
        <v>0</v>
      </c>
      <c r="M55" s="21"/>
      <c r="N55" s="21">
        <v>0</v>
      </c>
      <c r="O55" s="21"/>
      <c r="P55" s="21"/>
      <c r="Q55" s="22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2"/>
      <c r="AF55" s="22"/>
      <c r="AG55" s="22"/>
      <c r="AH55" s="22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>
        <f t="shared" si="1"/>
        <v>30</v>
      </c>
    </row>
    <row r="56" spans="1:54" x14ac:dyDescent="0.3">
      <c r="A56" s="35">
        <v>48</v>
      </c>
      <c r="B56" s="36" t="s">
        <v>174</v>
      </c>
      <c r="C56" s="69" t="s">
        <v>320</v>
      </c>
      <c r="D56" s="21">
        <v>10</v>
      </c>
      <c r="E56" s="21">
        <v>0</v>
      </c>
      <c r="F56" s="21">
        <v>10</v>
      </c>
      <c r="G56" s="21">
        <v>0</v>
      </c>
      <c r="H56" s="21">
        <v>0</v>
      </c>
      <c r="I56" s="21">
        <v>0</v>
      </c>
      <c r="J56" s="21">
        <v>10</v>
      </c>
      <c r="K56" s="21">
        <v>0</v>
      </c>
      <c r="L56" s="21">
        <v>0</v>
      </c>
      <c r="M56" s="21"/>
      <c r="N56" s="21">
        <v>0</v>
      </c>
      <c r="O56" s="21"/>
      <c r="P56" s="21"/>
      <c r="Q56" s="22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2"/>
      <c r="AF56" s="22"/>
      <c r="AG56" s="22"/>
      <c r="AH56" s="22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>
        <f t="shared" si="1"/>
        <v>30</v>
      </c>
    </row>
    <row r="57" spans="1:54" x14ac:dyDescent="0.3">
      <c r="A57" s="35">
        <v>51</v>
      </c>
      <c r="B57" s="36" t="s">
        <v>454</v>
      </c>
      <c r="C57" s="69" t="s">
        <v>618</v>
      </c>
      <c r="D57" s="21">
        <v>0</v>
      </c>
      <c r="E57" s="21">
        <v>0</v>
      </c>
      <c r="F57" s="21">
        <v>10</v>
      </c>
      <c r="G57" s="21">
        <v>12.5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5</v>
      </c>
      <c r="N57" s="21">
        <v>0</v>
      </c>
      <c r="O57" s="21"/>
      <c r="P57" s="21"/>
      <c r="Q57" s="22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2"/>
      <c r="AF57" s="22"/>
      <c r="AG57" s="22"/>
      <c r="AH57" s="22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>
        <f t="shared" si="1"/>
        <v>27.5</v>
      </c>
    </row>
    <row r="58" spans="1:54" x14ac:dyDescent="0.3">
      <c r="A58" s="35">
        <v>52</v>
      </c>
      <c r="B58" s="36" t="s">
        <v>180</v>
      </c>
      <c r="C58" s="69" t="s">
        <v>290</v>
      </c>
      <c r="D58" s="21">
        <v>10</v>
      </c>
      <c r="E58" s="21">
        <v>0</v>
      </c>
      <c r="F58" s="21">
        <v>5</v>
      </c>
      <c r="G58" s="21">
        <v>0</v>
      </c>
      <c r="H58" s="21">
        <v>10</v>
      </c>
      <c r="I58" s="21">
        <v>0</v>
      </c>
      <c r="J58" s="21">
        <v>0</v>
      </c>
      <c r="K58" s="21">
        <v>0</v>
      </c>
      <c r="L58" s="21">
        <v>0</v>
      </c>
      <c r="M58" s="21"/>
      <c r="N58" s="21">
        <v>0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2"/>
      <c r="AF58" s="22"/>
      <c r="AG58" s="22"/>
      <c r="AH58" s="22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>
        <f t="shared" si="1"/>
        <v>25</v>
      </c>
    </row>
    <row r="59" spans="1:54" x14ac:dyDescent="0.3">
      <c r="A59" s="35">
        <v>52</v>
      </c>
      <c r="B59" s="36" t="s">
        <v>255</v>
      </c>
      <c r="C59" s="51" t="s">
        <v>289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10</v>
      </c>
      <c r="K59" s="21">
        <v>10</v>
      </c>
      <c r="L59" s="21">
        <v>0</v>
      </c>
      <c r="M59" s="21">
        <v>5</v>
      </c>
      <c r="N59" s="21">
        <v>0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38"/>
      <c r="AF59" s="38"/>
      <c r="AG59" s="38"/>
      <c r="AH59" s="38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1">
        <f t="shared" si="1"/>
        <v>25</v>
      </c>
    </row>
    <row r="60" spans="1:54" x14ac:dyDescent="0.3">
      <c r="A60" s="35">
        <v>54</v>
      </c>
      <c r="B60" s="36" t="s">
        <v>169</v>
      </c>
      <c r="C60" s="70" t="s">
        <v>319</v>
      </c>
      <c r="D60" s="21">
        <v>20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/>
      <c r="N60" s="21">
        <v>0</v>
      </c>
      <c r="O60" s="21"/>
      <c r="P60" s="21"/>
      <c r="Q60" s="21"/>
      <c r="R60" s="21"/>
      <c r="S60" s="21"/>
      <c r="T60" s="22"/>
      <c r="U60" s="22"/>
      <c r="V60" s="22"/>
      <c r="W60" s="22"/>
      <c r="X60" s="22"/>
      <c r="Y60" s="21"/>
      <c r="Z60" s="21"/>
      <c r="AA60" s="21"/>
      <c r="AB60" s="21"/>
      <c r="AC60" s="21"/>
      <c r="AD60" s="21"/>
      <c r="AE60" s="22"/>
      <c r="AF60" s="22"/>
      <c r="AG60" s="22"/>
      <c r="AH60" s="22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>
        <f t="shared" si="1"/>
        <v>20</v>
      </c>
    </row>
    <row r="61" spans="1:54" x14ac:dyDescent="0.3">
      <c r="A61" s="35">
        <v>54</v>
      </c>
      <c r="B61" s="36" t="s">
        <v>231</v>
      </c>
      <c r="C61" s="26">
        <v>40379</v>
      </c>
      <c r="D61" s="21"/>
      <c r="E61" s="21"/>
      <c r="F61" s="21"/>
      <c r="G61" s="21"/>
      <c r="H61" s="21"/>
      <c r="I61" s="21"/>
      <c r="J61" s="21"/>
      <c r="K61" s="21"/>
      <c r="L61" s="21"/>
      <c r="M61" s="21">
        <v>20</v>
      </c>
      <c r="N61" s="21">
        <v>0</v>
      </c>
      <c r="O61" s="21"/>
      <c r="P61" s="21"/>
      <c r="Q61" s="21"/>
      <c r="R61" s="21"/>
      <c r="S61" s="21"/>
      <c r="T61" s="22"/>
      <c r="U61" s="22"/>
      <c r="V61" s="22"/>
      <c r="W61" s="22"/>
      <c r="X61" s="22"/>
      <c r="Y61" s="21"/>
      <c r="Z61" s="21"/>
      <c r="AA61" s="21"/>
      <c r="AB61" s="21"/>
      <c r="AC61" s="21"/>
      <c r="AD61" s="21"/>
      <c r="AE61" s="38"/>
      <c r="AF61" s="38"/>
      <c r="AG61" s="38"/>
      <c r="AH61" s="38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1">
        <f t="shared" si="1"/>
        <v>20</v>
      </c>
    </row>
    <row r="62" spans="1:54" x14ac:dyDescent="0.3">
      <c r="A62" s="35">
        <v>54</v>
      </c>
      <c r="B62" s="36" t="s">
        <v>590</v>
      </c>
      <c r="C62" s="70">
        <v>39995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20</v>
      </c>
      <c r="M62" s="21"/>
      <c r="N62" s="21">
        <v>0</v>
      </c>
      <c r="O62" s="21"/>
      <c r="P62" s="21"/>
      <c r="Q62" s="21"/>
      <c r="R62" s="21"/>
      <c r="S62" s="21"/>
      <c r="T62" s="22"/>
      <c r="U62" s="22"/>
      <c r="V62" s="22"/>
      <c r="W62" s="22"/>
      <c r="X62" s="22"/>
      <c r="Y62" s="21"/>
      <c r="Z62" s="21"/>
      <c r="AA62" s="21"/>
      <c r="AB62" s="21"/>
      <c r="AC62" s="21"/>
      <c r="AD62" s="21"/>
      <c r="AE62" s="22"/>
      <c r="AF62" s="22"/>
      <c r="AG62" s="22"/>
      <c r="AH62" s="22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>
        <f t="shared" si="1"/>
        <v>20</v>
      </c>
    </row>
    <row r="63" spans="1:54" x14ac:dyDescent="0.3">
      <c r="A63" s="35">
        <v>54</v>
      </c>
      <c r="B63" s="36" t="s">
        <v>456</v>
      </c>
      <c r="C63" s="50"/>
      <c r="D63" s="21">
        <v>0</v>
      </c>
      <c r="E63" s="21">
        <v>0</v>
      </c>
      <c r="F63" s="21">
        <v>0</v>
      </c>
      <c r="G63" s="21">
        <v>20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/>
      <c r="N63" s="21">
        <v>0</v>
      </c>
      <c r="O63" s="21"/>
      <c r="P63" s="21"/>
      <c r="Q63" s="21"/>
      <c r="R63" s="21"/>
      <c r="S63" s="21"/>
      <c r="T63" s="22"/>
      <c r="U63" s="22"/>
      <c r="V63" s="22"/>
      <c r="W63" s="22"/>
      <c r="X63" s="22"/>
      <c r="Y63" s="21"/>
      <c r="Z63" s="21"/>
      <c r="AA63" s="21"/>
      <c r="AB63" s="21"/>
      <c r="AC63" s="21"/>
      <c r="AD63" s="21"/>
      <c r="AE63" s="22"/>
      <c r="AF63" s="22"/>
      <c r="AG63" s="22"/>
      <c r="AH63" s="22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>
        <f t="shared" si="1"/>
        <v>20</v>
      </c>
    </row>
    <row r="64" spans="1:54" x14ac:dyDescent="0.3">
      <c r="A64" s="35">
        <v>54</v>
      </c>
      <c r="B64" s="36" t="s">
        <v>549</v>
      </c>
      <c r="C64" s="50"/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20</v>
      </c>
      <c r="L64" s="21">
        <v>0</v>
      </c>
      <c r="M64" s="21"/>
      <c r="N64" s="21">
        <v>0</v>
      </c>
      <c r="O64" s="21"/>
      <c r="P64" s="21"/>
      <c r="Q64" s="21"/>
      <c r="R64" s="21"/>
      <c r="S64" s="21"/>
      <c r="T64" s="22"/>
      <c r="U64" s="22"/>
      <c r="V64" s="22"/>
      <c r="W64" s="22"/>
      <c r="X64" s="22"/>
      <c r="Y64" s="21"/>
      <c r="Z64" s="21"/>
      <c r="AA64" s="21"/>
      <c r="AB64" s="21"/>
      <c r="AC64" s="21"/>
      <c r="AD64" s="21"/>
      <c r="AE64" s="38"/>
      <c r="AF64" s="38"/>
      <c r="AG64" s="38"/>
      <c r="AH64" s="38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1">
        <f t="shared" si="1"/>
        <v>20</v>
      </c>
    </row>
    <row r="65" spans="1:54" x14ac:dyDescent="0.3">
      <c r="A65" s="35">
        <v>54</v>
      </c>
      <c r="B65" s="36" t="s">
        <v>234</v>
      </c>
      <c r="C65" s="51"/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20</v>
      </c>
      <c r="K65" s="21">
        <v>0</v>
      </c>
      <c r="L65" s="21">
        <v>0</v>
      </c>
      <c r="M65" s="21"/>
      <c r="N65" s="21">
        <v>0</v>
      </c>
      <c r="O65" s="21"/>
      <c r="P65" s="21"/>
      <c r="Q65" s="21"/>
      <c r="R65" s="21"/>
      <c r="S65" s="21"/>
      <c r="T65" s="22"/>
      <c r="U65" s="22"/>
      <c r="V65" s="22"/>
      <c r="W65" s="22"/>
      <c r="X65" s="22"/>
      <c r="Y65" s="21"/>
      <c r="Z65" s="21"/>
      <c r="AA65" s="21"/>
      <c r="AB65" s="21"/>
      <c r="AC65" s="21"/>
      <c r="AD65" s="21"/>
      <c r="AE65" s="38"/>
      <c r="AF65" s="38"/>
      <c r="AG65" s="38"/>
      <c r="AH65" s="38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1">
        <f t="shared" si="1"/>
        <v>20</v>
      </c>
    </row>
    <row r="66" spans="1:54" x14ac:dyDescent="0.3">
      <c r="A66" s="35">
        <v>60</v>
      </c>
      <c r="B66" s="36" t="s">
        <v>669</v>
      </c>
      <c r="C66" s="50">
        <v>39882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>
        <v>12.5</v>
      </c>
      <c r="O66" s="21"/>
      <c r="P66" s="21"/>
      <c r="Q66" s="21"/>
      <c r="R66" s="21"/>
      <c r="S66" s="21"/>
      <c r="T66" s="22"/>
      <c r="U66" s="22"/>
      <c r="V66" s="22"/>
      <c r="W66" s="22"/>
      <c r="X66" s="22"/>
      <c r="Y66" s="21"/>
      <c r="Z66" s="21"/>
      <c r="AA66" s="21"/>
      <c r="AB66" s="21"/>
      <c r="AC66" s="21"/>
      <c r="AD66" s="21"/>
      <c r="AE66" s="38"/>
      <c r="AF66" s="38"/>
      <c r="AG66" s="38"/>
      <c r="AH66" s="38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1">
        <f t="shared" si="1"/>
        <v>12.5</v>
      </c>
    </row>
    <row r="67" spans="1:54" x14ac:dyDescent="0.3">
      <c r="A67" s="35">
        <v>61</v>
      </c>
      <c r="B67" s="36" t="s">
        <v>173</v>
      </c>
      <c r="C67" s="50">
        <v>40040</v>
      </c>
      <c r="D67" s="21">
        <v>10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/>
      <c r="N67" s="21">
        <v>0</v>
      </c>
      <c r="O67" s="21"/>
      <c r="P67" s="21"/>
      <c r="Q67" s="21"/>
      <c r="R67" s="21"/>
      <c r="S67" s="21"/>
      <c r="T67" s="22"/>
      <c r="U67" s="22"/>
      <c r="V67" s="22"/>
      <c r="W67" s="22"/>
      <c r="X67" s="22"/>
      <c r="Y67" s="21"/>
      <c r="Z67" s="21"/>
      <c r="AA67" s="21"/>
      <c r="AB67" s="21"/>
      <c r="AC67" s="21"/>
      <c r="AD67" s="21"/>
      <c r="AE67" s="38"/>
      <c r="AF67" s="38"/>
      <c r="AG67" s="38"/>
      <c r="AH67" s="38"/>
      <c r="AI67" s="20" t="s">
        <v>638</v>
      </c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1">
        <f t="shared" si="1"/>
        <v>10</v>
      </c>
    </row>
    <row r="68" spans="1:54" x14ac:dyDescent="0.3">
      <c r="A68" s="35">
        <v>61</v>
      </c>
      <c r="B68" s="36" t="s">
        <v>656</v>
      </c>
      <c r="C68" s="50"/>
      <c r="D68" s="21"/>
      <c r="E68" s="21"/>
      <c r="F68" s="21"/>
      <c r="G68" s="21"/>
      <c r="H68" s="21"/>
      <c r="I68" s="21"/>
      <c r="J68" s="21"/>
      <c r="K68" s="21"/>
      <c r="L68" s="21"/>
      <c r="M68" s="21">
        <v>10</v>
      </c>
      <c r="N68" s="21">
        <v>0</v>
      </c>
      <c r="O68" s="21"/>
      <c r="P68" s="21"/>
      <c r="Q68" s="21"/>
      <c r="R68" s="21"/>
      <c r="S68" s="21"/>
      <c r="T68" s="22"/>
      <c r="U68" s="22"/>
      <c r="V68" s="22"/>
      <c r="W68" s="22"/>
      <c r="X68" s="22"/>
      <c r="Y68" s="21"/>
      <c r="Z68" s="21"/>
      <c r="AA68" s="21"/>
      <c r="AB68" s="21"/>
      <c r="AC68" s="21"/>
      <c r="AD68" s="21"/>
      <c r="AE68" s="38"/>
      <c r="AF68" s="38"/>
      <c r="AG68" s="38"/>
      <c r="AH68" s="38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1">
        <f t="shared" si="1"/>
        <v>10</v>
      </c>
    </row>
    <row r="69" spans="1:54" x14ac:dyDescent="0.3">
      <c r="A69" s="35">
        <v>61</v>
      </c>
      <c r="B69" s="36" t="s">
        <v>526</v>
      </c>
      <c r="C69" s="51">
        <v>39688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10</v>
      </c>
      <c r="K69" s="21">
        <v>0</v>
      </c>
      <c r="L69" s="21">
        <v>0</v>
      </c>
      <c r="M69" s="21"/>
      <c r="N69" s="21">
        <v>0</v>
      </c>
      <c r="O69" s="21"/>
      <c r="P69" s="21"/>
      <c r="Q69" s="21"/>
      <c r="R69" s="21"/>
      <c r="S69" s="21"/>
      <c r="T69" s="22"/>
      <c r="U69" s="22"/>
      <c r="V69" s="22"/>
      <c r="W69" s="22"/>
      <c r="X69" s="22"/>
      <c r="Y69" s="21"/>
      <c r="Z69" s="21"/>
      <c r="AA69" s="21"/>
      <c r="AB69" s="21"/>
      <c r="AC69" s="21"/>
      <c r="AD69" s="21"/>
      <c r="AE69" s="38"/>
      <c r="AF69" s="38"/>
      <c r="AG69" s="38"/>
      <c r="AH69" s="38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1">
        <f t="shared" si="1"/>
        <v>10</v>
      </c>
    </row>
    <row r="70" spans="1:54" x14ac:dyDescent="0.3">
      <c r="A70" s="35">
        <v>61</v>
      </c>
      <c r="B70" s="36" t="s">
        <v>461</v>
      </c>
      <c r="C70" s="50" t="s">
        <v>619</v>
      </c>
      <c r="D70" s="21">
        <v>0</v>
      </c>
      <c r="E70" s="21">
        <v>0</v>
      </c>
      <c r="F70" s="21">
        <v>10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/>
      <c r="N70" s="21">
        <v>0</v>
      </c>
      <c r="O70" s="21"/>
      <c r="P70" s="21"/>
      <c r="Q70" s="21"/>
      <c r="R70" s="21"/>
      <c r="S70" s="21"/>
      <c r="T70" s="22"/>
      <c r="U70" s="22"/>
      <c r="V70" s="22"/>
      <c r="W70" s="22"/>
      <c r="X70" s="22"/>
      <c r="Y70" s="21"/>
      <c r="Z70" s="21"/>
      <c r="AA70" s="21"/>
      <c r="AB70" s="21"/>
      <c r="AC70" s="21"/>
      <c r="AD70" s="21"/>
      <c r="AE70" s="38"/>
      <c r="AF70" s="38"/>
      <c r="AG70" s="38"/>
      <c r="AH70" s="38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1">
        <f t="shared" si="1"/>
        <v>10</v>
      </c>
    </row>
    <row r="71" spans="1:54" x14ac:dyDescent="0.3">
      <c r="A71" s="35">
        <v>61</v>
      </c>
      <c r="B71" s="36" t="s">
        <v>492</v>
      </c>
      <c r="C71" s="50">
        <v>39413</v>
      </c>
      <c r="D71" s="21">
        <v>0</v>
      </c>
      <c r="E71" s="21">
        <v>0</v>
      </c>
      <c r="F71" s="21">
        <v>0</v>
      </c>
      <c r="G71" s="21">
        <v>0</v>
      </c>
      <c r="H71" s="21">
        <v>10</v>
      </c>
      <c r="I71" s="21">
        <v>0</v>
      </c>
      <c r="J71" s="21">
        <v>0</v>
      </c>
      <c r="K71" s="21">
        <v>0</v>
      </c>
      <c r="L71" s="21">
        <v>0</v>
      </c>
      <c r="M71" s="21"/>
      <c r="N71" s="21">
        <v>0</v>
      </c>
      <c r="O71" s="21"/>
      <c r="P71" s="21"/>
      <c r="Q71" s="21"/>
      <c r="R71" s="21"/>
      <c r="S71" s="21"/>
      <c r="T71" s="22"/>
      <c r="U71" s="22"/>
      <c r="V71" s="22"/>
      <c r="W71" s="22"/>
      <c r="X71" s="22"/>
      <c r="Y71" s="21"/>
      <c r="Z71" s="21"/>
      <c r="AA71" s="21"/>
      <c r="AB71" s="21"/>
      <c r="AC71" s="21"/>
      <c r="AD71" s="21"/>
      <c r="AE71" s="38"/>
      <c r="AF71" s="38"/>
      <c r="AG71" s="38"/>
      <c r="AH71" s="38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1">
        <f t="shared" ref="BB71:BB81" si="2">+SUM(D71:BA71)</f>
        <v>10</v>
      </c>
    </row>
    <row r="72" spans="1:54" x14ac:dyDescent="0.3">
      <c r="A72" s="35">
        <v>61</v>
      </c>
      <c r="B72" s="36" t="s">
        <v>525</v>
      </c>
      <c r="C72" s="50">
        <v>39826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10</v>
      </c>
      <c r="K72" s="21">
        <v>0</v>
      </c>
      <c r="L72" s="21">
        <v>0</v>
      </c>
      <c r="M72" s="21"/>
      <c r="N72" s="21">
        <v>0</v>
      </c>
      <c r="O72" s="21"/>
      <c r="P72" s="21"/>
      <c r="Q72" s="21"/>
      <c r="R72" s="21"/>
      <c r="S72" s="21"/>
      <c r="T72" s="22"/>
      <c r="U72" s="22"/>
      <c r="V72" s="22"/>
      <c r="W72" s="22"/>
      <c r="X72" s="22"/>
      <c r="Y72" s="21"/>
      <c r="Z72" s="21"/>
      <c r="AA72" s="21"/>
      <c r="AB72" s="21"/>
      <c r="AC72" s="21"/>
      <c r="AD72" s="21"/>
      <c r="AE72" s="38"/>
      <c r="AF72" s="38"/>
      <c r="AG72" s="38"/>
      <c r="AH72" s="38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1">
        <f t="shared" si="2"/>
        <v>10</v>
      </c>
    </row>
    <row r="73" spans="1:54" x14ac:dyDescent="0.3">
      <c r="A73" s="35">
        <v>61</v>
      </c>
      <c r="B73" s="36" t="s">
        <v>178</v>
      </c>
      <c r="C73" s="50">
        <v>39617</v>
      </c>
      <c r="D73" s="21">
        <v>10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/>
      <c r="N73" s="21">
        <v>0</v>
      </c>
      <c r="O73" s="21"/>
      <c r="P73" s="21"/>
      <c r="Q73" s="21"/>
      <c r="R73" s="21"/>
      <c r="S73" s="21"/>
      <c r="T73" s="22"/>
      <c r="U73" s="22"/>
      <c r="V73" s="22"/>
      <c r="W73" s="22"/>
      <c r="X73" s="22"/>
      <c r="Y73" s="21"/>
      <c r="Z73" s="21"/>
      <c r="AA73" s="21"/>
      <c r="AB73" s="21"/>
      <c r="AC73" s="21"/>
      <c r="AD73" s="21"/>
      <c r="AE73" s="38"/>
      <c r="AF73" s="38"/>
      <c r="AG73" s="38"/>
      <c r="AH73" s="38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1">
        <f t="shared" si="2"/>
        <v>10</v>
      </c>
    </row>
    <row r="74" spans="1:54" x14ac:dyDescent="0.3">
      <c r="A74" s="35">
        <v>61</v>
      </c>
      <c r="B74" s="36" t="s">
        <v>655</v>
      </c>
      <c r="C74" s="50"/>
      <c r="D74" s="21"/>
      <c r="E74" s="21"/>
      <c r="F74" s="21"/>
      <c r="G74" s="21"/>
      <c r="H74" s="21"/>
      <c r="I74" s="21"/>
      <c r="J74" s="21"/>
      <c r="K74" s="21"/>
      <c r="L74" s="21"/>
      <c r="M74" s="21">
        <v>10</v>
      </c>
      <c r="N74" s="21">
        <v>0</v>
      </c>
      <c r="O74" s="21"/>
      <c r="P74" s="21"/>
      <c r="Q74" s="21"/>
      <c r="R74" s="21"/>
      <c r="S74" s="21"/>
      <c r="T74" s="22"/>
      <c r="U74" s="22"/>
      <c r="V74" s="22"/>
      <c r="W74" s="22"/>
      <c r="X74" s="22"/>
      <c r="Y74" s="21"/>
      <c r="Z74" s="21"/>
      <c r="AA74" s="21"/>
      <c r="AB74" s="21"/>
      <c r="AC74" s="21"/>
      <c r="AD74" s="21"/>
      <c r="AE74" s="38"/>
      <c r="AF74" s="38"/>
      <c r="AG74" s="38"/>
      <c r="AH74" s="38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1">
        <f t="shared" si="2"/>
        <v>10</v>
      </c>
    </row>
    <row r="75" spans="1:54" x14ac:dyDescent="0.3">
      <c r="A75" s="35">
        <v>69</v>
      </c>
      <c r="B75" s="36" t="s">
        <v>229</v>
      </c>
      <c r="C75" s="50"/>
      <c r="D75" s="21"/>
      <c r="E75" s="21"/>
      <c r="F75" s="21"/>
      <c r="G75" s="21"/>
      <c r="H75" s="21"/>
      <c r="I75" s="21"/>
      <c r="J75" s="21"/>
      <c r="K75" s="21"/>
      <c r="L75" s="21"/>
      <c r="M75" s="21">
        <v>5</v>
      </c>
      <c r="N75" s="21">
        <v>0</v>
      </c>
      <c r="O75" s="21"/>
      <c r="P75" s="21"/>
      <c r="Q75" s="21"/>
      <c r="R75" s="21"/>
      <c r="S75" s="21"/>
      <c r="T75" s="22"/>
      <c r="U75" s="22"/>
      <c r="V75" s="22"/>
      <c r="W75" s="22"/>
      <c r="X75" s="22"/>
      <c r="Y75" s="21"/>
      <c r="Z75" s="21"/>
      <c r="AA75" s="21"/>
      <c r="AB75" s="21"/>
      <c r="AC75" s="21"/>
      <c r="AD75" s="21"/>
      <c r="AE75" s="38"/>
      <c r="AF75" s="38"/>
      <c r="AG75" s="38"/>
      <c r="AH75" s="38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1">
        <f t="shared" si="2"/>
        <v>5</v>
      </c>
    </row>
    <row r="76" spans="1:54" x14ac:dyDescent="0.3">
      <c r="A76" s="35">
        <v>69</v>
      </c>
      <c r="B76" s="36" t="s">
        <v>659</v>
      </c>
      <c r="C76" s="50"/>
      <c r="D76" s="21"/>
      <c r="E76" s="21"/>
      <c r="F76" s="21"/>
      <c r="G76" s="21"/>
      <c r="H76" s="21"/>
      <c r="I76" s="21"/>
      <c r="J76" s="21"/>
      <c r="K76" s="21"/>
      <c r="L76" s="21"/>
      <c r="M76" s="21">
        <v>5</v>
      </c>
      <c r="N76" s="21">
        <v>0</v>
      </c>
      <c r="O76" s="21"/>
      <c r="P76" s="21"/>
      <c r="Q76" s="21"/>
      <c r="R76" s="21"/>
      <c r="S76" s="21"/>
      <c r="T76" s="22"/>
      <c r="U76" s="22"/>
      <c r="V76" s="22"/>
      <c r="W76" s="22"/>
      <c r="X76" s="22"/>
      <c r="Y76" s="21"/>
      <c r="Z76" s="21"/>
      <c r="AA76" s="21"/>
      <c r="AB76" s="21"/>
      <c r="AC76" s="21"/>
      <c r="AD76" s="21"/>
      <c r="AE76" s="38"/>
      <c r="AF76" s="38"/>
      <c r="AG76" s="38"/>
      <c r="AH76" s="38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1">
        <f t="shared" si="2"/>
        <v>5</v>
      </c>
    </row>
    <row r="77" spans="1:54" x14ac:dyDescent="0.3">
      <c r="A77" s="35">
        <v>69</v>
      </c>
      <c r="B77" s="36" t="s">
        <v>230</v>
      </c>
      <c r="C77" s="50"/>
      <c r="D77" s="21"/>
      <c r="E77" s="21"/>
      <c r="F77" s="21"/>
      <c r="G77" s="21"/>
      <c r="H77" s="21"/>
      <c r="I77" s="21"/>
      <c r="J77" s="21"/>
      <c r="K77" s="21"/>
      <c r="L77" s="21"/>
      <c r="M77" s="21">
        <v>5</v>
      </c>
      <c r="N77" s="21">
        <v>0</v>
      </c>
      <c r="O77" s="21"/>
      <c r="P77" s="21"/>
      <c r="Q77" s="21"/>
      <c r="R77" s="21"/>
      <c r="S77" s="21"/>
      <c r="T77" s="22"/>
      <c r="U77" s="22"/>
      <c r="V77" s="22"/>
      <c r="W77" s="22"/>
      <c r="X77" s="22"/>
      <c r="Y77" s="21"/>
      <c r="Z77" s="21"/>
      <c r="AA77" s="21"/>
      <c r="AB77" s="21"/>
      <c r="AC77" s="21"/>
      <c r="AD77" s="21"/>
      <c r="AE77" s="38"/>
      <c r="AF77" s="38"/>
      <c r="AG77" s="38"/>
      <c r="AH77" s="38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1">
        <f t="shared" si="2"/>
        <v>5</v>
      </c>
    </row>
    <row r="78" spans="1:54" x14ac:dyDescent="0.3">
      <c r="A78" s="35">
        <v>69</v>
      </c>
      <c r="B78" s="36" t="s">
        <v>660</v>
      </c>
      <c r="C78" s="50"/>
      <c r="D78" s="21"/>
      <c r="E78" s="21"/>
      <c r="F78" s="21"/>
      <c r="G78" s="21"/>
      <c r="H78" s="21"/>
      <c r="I78" s="21"/>
      <c r="J78" s="21"/>
      <c r="K78" s="21"/>
      <c r="L78" s="21"/>
      <c r="M78" s="21">
        <v>5</v>
      </c>
      <c r="N78" s="21">
        <v>0</v>
      </c>
      <c r="O78" s="21"/>
      <c r="P78" s="21"/>
      <c r="Q78" s="21"/>
      <c r="R78" s="21"/>
      <c r="S78" s="21"/>
      <c r="T78" s="22"/>
      <c r="U78" s="22"/>
      <c r="V78" s="22"/>
      <c r="W78" s="22"/>
      <c r="X78" s="22"/>
      <c r="Y78" s="21"/>
      <c r="Z78" s="21"/>
      <c r="AA78" s="21"/>
      <c r="AB78" s="21"/>
      <c r="AC78" s="21"/>
      <c r="AD78" s="21"/>
      <c r="AE78" s="38"/>
      <c r="AF78" s="38"/>
      <c r="AG78" s="38"/>
      <c r="AH78" s="38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1">
        <f t="shared" si="2"/>
        <v>5</v>
      </c>
    </row>
    <row r="79" spans="1:54" x14ac:dyDescent="0.3">
      <c r="A79" s="35">
        <v>69</v>
      </c>
      <c r="B79" s="36" t="s">
        <v>658</v>
      </c>
      <c r="C79" s="50"/>
      <c r="D79" s="21"/>
      <c r="E79" s="21"/>
      <c r="F79" s="21"/>
      <c r="G79" s="21"/>
      <c r="H79" s="21"/>
      <c r="I79" s="21"/>
      <c r="J79" s="21"/>
      <c r="K79" s="21"/>
      <c r="L79" s="21"/>
      <c r="M79" s="21">
        <v>5</v>
      </c>
      <c r="N79" s="21">
        <v>0</v>
      </c>
      <c r="O79" s="21"/>
      <c r="P79" s="21"/>
      <c r="Q79" s="21"/>
      <c r="R79" s="21"/>
      <c r="S79" s="21"/>
      <c r="T79" s="22"/>
      <c r="U79" s="22"/>
      <c r="V79" s="22"/>
      <c r="W79" s="22"/>
      <c r="X79" s="22"/>
      <c r="Y79" s="21"/>
      <c r="Z79" s="21"/>
      <c r="AA79" s="21"/>
      <c r="AB79" s="21"/>
      <c r="AC79" s="21"/>
      <c r="AD79" s="21"/>
      <c r="AE79" s="38"/>
      <c r="AF79" s="38"/>
      <c r="AG79" s="38"/>
      <c r="AH79" s="38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1">
        <f t="shared" si="2"/>
        <v>5</v>
      </c>
    </row>
    <row r="80" spans="1:54" x14ac:dyDescent="0.3">
      <c r="A80" s="35">
        <v>69</v>
      </c>
      <c r="B80" s="36" t="s">
        <v>657</v>
      </c>
      <c r="C80" s="50"/>
      <c r="D80" s="21"/>
      <c r="E80" s="21"/>
      <c r="F80" s="21"/>
      <c r="G80" s="21"/>
      <c r="H80" s="21"/>
      <c r="I80" s="21"/>
      <c r="J80" s="21"/>
      <c r="K80" s="21"/>
      <c r="L80" s="21"/>
      <c r="M80" s="21">
        <v>5</v>
      </c>
      <c r="N80" s="21">
        <v>0</v>
      </c>
      <c r="O80" s="21"/>
      <c r="P80" s="21"/>
      <c r="Q80" s="21"/>
      <c r="R80" s="21"/>
      <c r="S80" s="21"/>
      <c r="T80" s="22"/>
      <c r="U80" s="22"/>
      <c r="V80" s="22"/>
      <c r="W80" s="22"/>
      <c r="X80" s="22"/>
      <c r="Y80" s="21"/>
      <c r="Z80" s="21"/>
      <c r="AA80" s="21"/>
      <c r="AB80" s="21"/>
      <c r="AC80" s="21"/>
      <c r="AD80" s="21"/>
      <c r="AE80" s="38"/>
      <c r="AF80" s="38"/>
      <c r="AG80" s="38"/>
      <c r="AH80" s="38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1">
        <f t="shared" si="2"/>
        <v>5</v>
      </c>
    </row>
    <row r="81" spans="1:54" x14ac:dyDescent="0.3">
      <c r="A81" s="35"/>
      <c r="B81" s="36"/>
      <c r="C81" s="50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2"/>
      <c r="U81" s="22"/>
      <c r="V81" s="22"/>
      <c r="W81" s="22"/>
      <c r="X81" s="22"/>
      <c r="Y81" s="21"/>
      <c r="Z81" s="21"/>
      <c r="AA81" s="21"/>
      <c r="AB81" s="21"/>
      <c r="AC81" s="21"/>
      <c r="AD81" s="21"/>
      <c r="AE81" s="38"/>
      <c r="AF81" s="38"/>
      <c r="AG81" s="38"/>
      <c r="AH81" s="38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1">
        <f t="shared" si="2"/>
        <v>0</v>
      </c>
    </row>
    <row r="82" spans="1:54" x14ac:dyDescent="0.3">
      <c r="D82" s="29"/>
      <c r="E82" s="29"/>
      <c r="F82" s="29"/>
      <c r="G82" s="29"/>
      <c r="H82" s="29"/>
      <c r="I82" s="29"/>
      <c r="J82" s="29"/>
    </row>
    <row r="83" spans="1:54" x14ac:dyDescent="0.3">
      <c r="D83" s="29"/>
      <c r="E83" s="29"/>
      <c r="F83" s="29"/>
      <c r="G83" s="29"/>
      <c r="H83" s="29"/>
      <c r="I83" s="29"/>
      <c r="J83" s="29"/>
    </row>
    <row r="84" spans="1:54" x14ac:dyDescent="0.3">
      <c r="D84" s="29"/>
      <c r="E84" s="29"/>
      <c r="F84" s="29"/>
      <c r="G84" s="29"/>
      <c r="H84" s="29"/>
      <c r="I84" s="29"/>
      <c r="J84" s="29"/>
    </row>
    <row r="85" spans="1:54" x14ac:dyDescent="0.3">
      <c r="D85" s="29"/>
      <c r="E85" s="29"/>
      <c r="F85" s="29"/>
      <c r="G85" s="29"/>
      <c r="H85" s="29"/>
      <c r="I85" s="29"/>
      <c r="J85" s="29"/>
    </row>
    <row r="86" spans="1:54" x14ac:dyDescent="0.3">
      <c r="D86" s="29"/>
      <c r="E86" s="29"/>
      <c r="F86" s="29"/>
      <c r="G86" s="29"/>
      <c r="H86" s="29"/>
      <c r="I86" s="29"/>
      <c r="J86" s="29"/>
    </row>
    <row r="87" spans="1:54" x14ac:dyDescent="0.3">
      <c r="D87" s="29"/>
      <c r="E87" s="29"/>
      <c r="F87" s="29"/>
      <c r="G87" s="29"/>
      <c r="H87" s="29"/>
      <c r="I87" s="29"/>
      <c r="J87" s="29"/>
    </row>
    <row r="88" spans="1:54" x14ac:dyDescent="0.3">
      <c r="D88" s="29"/>
      <c r="E88" s="29"/>
      <c r="F88" s="29"/>
      <c r="G88" s="29"/>
      <c r="H88" s="29"/>
      <c r="I88" s="29"/>
      <c r="J88" s="29"/>
    </row>
    <row r="89" spans="1:54" x14ac:dyDescent="0.3">
      <c r="D89" s="29"/>
      <c r="E89" s="29"/>
      <c r="F89" s="29"/>
      <c r="G89" s="29"/>
      <c r="H89" s="29"/>
      <c r="I89" s="29"/>
      <c r="J89" s="29"/>
    </row>
    <row r="90" spans="1:54" x14ac:dyDescent="0.3">
      <c r="D90" s="29"/>
      <c r="E90" s="29"/>
      <c r="F90" s="29"/>
      <c r="G90" s="29"/>
      <c r="H90" s="29"/>
      <c r="I90" s="29"/>
      <c r="J90" s="29"/>
    </row>
    <row r="91" spans="1:54" x14ac:dyDescent="0.3">
      <c r="D91" s="29"/>
      <c r="E91" s="29"/>
      <c r="F91" s="29"/>
      <c r="G91" s="29"/>
      <c r="H91" s="29"/>
      <c r="I91" s="29"/>
      <c r="J91" s="29"/>
    </row>
    <row r="92" spans="1:54" x14ac:dyDescent="0.3">
      <c r="D92" s="29"/>
      <c r="E92" s="29"/>
      <c r="F92" s="29"/>
      <c r="G92" s="29"/>
      <c r="H92" s="29"/>
      <c r="I92" s="29"/>
      <c r="J92" s="29"/>
    </row>
    <row r="93" spans="1:54" x14ac:dyDescent="0.3">
      <c r="D93" s="29"/>
      <c r="E93" s="29"/>
      <c r="F93" s="29"/>
      <c r="G93" s="29"/>
      <c r="H93" s="29"/>
      <c r="I93" s="29"/>
      <c r="J93" s="29"/>
    </row>
    <row r="94" spans="1:54" x14ac:dyDescent="0.3">
      <c r="D94" s="29"/>
      <c r="E94" s="29"/>
      <c r="F94" s="29"/>
      <c r="G94" s="29"/>
      <c r="H94" s="29"/>
      <c r="I94" s="29"/>
      <c r="J94" s="29"/>
    </row>
    <row r="95" spans="1:54" x14ac:dyDescent="0.3">
      <c r="D95" s="29"/>
      <c r="E95" s="29"/>
      <c r="F95" s="29"/>
      <c r="G95" s="29"/>
      <c r="H95" s="29"/>
      <c r="I95" s="29"/>
      <c r="J95" s="29"/>
    </row>
    <row r="96" spans="1:54" x14ac:dyDescent="0.3">
      <c r="D96" s="29"/>
      <c r="E96" s="29"/>
      <c r="F96" s="29"/>
      <c r="G96" s="29"/>
      <c r="H96" s="29"/>
      <c r="I96" s="29"/>
      <c r="J96" s="29"/>
    </row>
    <row r="97" spans="4:10" x14ac:dyDescent="0.3">
      <c r="D97" s="29"/>
      <c r="E97" s="29"/>
      <c r="F97" s="29"/>
      <c r="G97" s="29"/>
      <c r="H97" s="29"/>
      <c r="I97" s="29"/>
      <c r="J97" s="29"/>
    </row>
    <row r="98" spans="4:10" x14ac:dyDescent="0.3">
      <c r="D98" s="29"/>
      <c r="E98" s="29"/>
      <c r="F98" s="29"/>
      <c r="G98" s="29"/>
      <c r="H98" s="29"/>
      <c r="I98" s="29"/>
      <c r="J98" s="29"/>
    </row>
    <row r="99" spans="4:10" x14ac:dyDescent="0.3">
      <c r="D99" s="29"/>
      <c r="E99" s="29"/>
      <c r="F99" s="29"/>
      <c r="G99" s="29"/>
      <c r="H99" s="29"/>
      <c r="I99" s="29"/>
      <c r="J99" s="29"/>
    </row>
    <row r="100" spans="4:10" x14ac:dyDescent="0.3">
      <c r="D100" s="29"/>
      <c r="E100" s="29"/>
      <c r="F100" s="29"/>
      <c r="G100" s="29"/>
      <c r="H100" s="29"/>
      <c r="I100" s="29"/>
      <c r="J100" s="29"/>
    </row>
    <row r="101" spans="4:10" x14ac:dyDescent="0.3">
      <c r="D101" s="29"/>
      <c r="E101" s="29"/>
      <c r="F101" s="29"/>
      <c r="G101" s="29"/>
      <c r="H101" s="29"/>
      <c r="I101" s="29"/>
      <c r="J101" s="29"/>
    </row>
    <row r="102" spans="4:10" x14ac:dyDescent="0.3">
      <c r="D102" s="29"/>
      <c r="E102" s="29"/>
      <c r="F102" s="29"/>
      <c r="G102" s="29"/>
      <c r="H102" s="29"/>
      <c r="I102" s="29"/>
      <c r="J102" s="29"/>
    </row>
    <row r="103" spans="4:10" x14ac:dyDescent="0.3">
      <c r="D103" s="29"/>
      <c r="E103" s="29"/>
      <c r="F103" s="29"/>
      <c r="G103" s="29"/>
      <c r="H103" s="29"/>
      <c r="I103" s="29"/>
      <c r="J103" s="29"/>
    </row>
    <row r="104" spans="4:10" x14ac:dyDescent="0.3">
      <c r="D104" s="29"/>
      <c r="E104" s="29"/>
      <c r="F104" s="29"/>
      <c r="G104" s="29"/>
      <c r="H104" s="29"/>
      <c r="I104" s="29"/>
      <c r="J104" s="29"/>
    </row>
    <row r="105" spans="4:10" x14ac:dyDescent="0.3">
      <c r="D105" s="29"/>
      <c r="E105" s="29"/>
      <c r="F105" s="29"/>
      <c r="G105" s="29"/>
      <c r="H105" s="29"/>
      <c r="I105" s="29"/>
      <c r="J105" s="29"/>
    </row>
    <row r="106" spans="4:10" x14ac:dyDescent="0.3">
      <c r="D106" s="29"/>
      <c r="E106" s="29"/>
      <c r="F106" s="29"/>
      <c r="G106" s="29"/>
      <c r="H106" s="29"/>
      <c r="I106" s="29"/>
      <c r="J106" s="29"/>
    </row>
    <row r="107" spans="4:10" x14ac:dyDescent="0.3">
      <c r="D107" s="29"/>
      <c r="E107" s="29"/>
      <c r="F107" s="29"/>
      <c r="G107" s="29"/>
      <c r="H107" s="29"/>
      <c r="I107" s="29"/>
      <c r="J107" s="29"/>
    </row>
    <row r="108" spans="4:10" x14ac:dyDescent="0.3">
      <c r="D108" s="29"/>
      <c r="E108" s="29"/>
      <c r="F108" s="29"/>
      <c r="G108" s="29"/>
      <c r="H108" s="29"/>
      <c r="I108" s="29"/>
      <c r="J108" s="29"/>
    </row>
    <row r="109" spans="4:10" x14ac:dyDescent="0.3">
      <c r="D109" s="29"/>
      <c r="E109" s="29"/>
      <c r="F109" s="29"/>
      <c r="G109" s="29"/>
      <c r="H109" s="29"/>
      <c r="I109" s="29"/>
      <c r="J109" s="29"/>
    </row>
    <row r="110" spans="4:10" x14ac:dyDescent="0.3">
      <c r="D110" s="29"/>
      <c r="E110" s="29"/>
      <c r="F110" s="29"/>
      <c r="G110" s="29"/>
      <c r="H110" s="29"/>
      <c r="I110" s="29"/>
      <c r="J110" s="29"/>
    </row>
    <row r="111" spans="4:10" x14ac:dyDescent="0.3">
      <c r="D111" s="29"/>
      <c r="E111" s="29"/>
      <c r="F111" s="29"/>
      <c r="G111" s="29"/>
      <c r="H111" s="29"/>
      <c r="I111" s="29"/>
      <c r="J111" s="29"/>
    </row>
    <row r="112" spans="4:10" x14ac:dyDescent="0.3">
      <c r="D112" s="29"/>
      <c r="E112" s="29"/>
      <c r="F112" s="29"/>
      <c r="G112" s="29"/>
      <c r="H112" s="29"/>
      <c r="I112" s="29"/>
      <c r="J112" s="29"/>
    </row>
    <row r="113" spans="4:10" x14ac:dyDescent="0.3">
      <c r="D113" s="29"/>
      <c r="E113" s="29"/>
      <c r="F113" s="29"/>
      <c r="G113" s="29"/>
      <c r="H113" s="29"/>
      <c r="I113" s="29"/>
      <c r="J113" s="29"/>
    </row>
    <row r="114" spans="4:10" x14ac:dyDescent="0.3">
      <c r="D114" s="29"/>
      <c r="E114" s="29"/>
      <c r="F114" s="29"/>
      <c r="G114" s="29"/>
      <c r="H114" s="29"/>
      <c r="I114" s="29"/>
      <c r="J114" s="29"/>
    </row>
    <row r="115" spans="4:10" x14ac:dyDescent="0.3">
      <c r="D115" s="29"/>
      <c r="E115" s="29"/>
      <c r="F115" s="29"/>
      <c r="G115" s="29"/>
      <c r="H115" s="29"/>
      <c r="I115" s="29"/>
      <c r="J115" s="29"/>
    </row>
    <row r="116" spans="4:10" x14ac:dyDescent="0.3">
      <c r="D116" s="29"/>
      <c r="E116" s="29"/>
      <c r="F116" s="29"/>
      <c r="G116" s="29"/>
      <c r="H116" s="29"/>
      <c r="I116" s="29"/>
      <c r="J116" s="29"/>
    </row>
    <row r="117" spans="4:10" x14ac:dyDescent="0.3">
      <c r="D117" s="29"/>
      <c r="E117" s="29"/>
      <c r="F117" s="29"/>
      <c r="G117" s="29"/>
      <c r="H117" s="29"/>
      <c r="I117" s="29"/>
      <c r="J117" s="29"/>
    </row>
    <row r="118" spans="4:10" x14ac:dyDescent="0.3">
      <c r="D118" s="29"/>
      <c r="E118" s="29"/>
      <c r="F118" s="29"/>
      <c r="G118" s="29"/>
      <c r="H118" s="29"/>
      <c r="I118" s="29"/>
      <c r="J118" s="29"/>
    </row>
    <row r="119" spans="4:10" x14ac:dyDescent="0.3">
      <c r="D119" s="29"/>
      <c r="E119" s="29"/>
      <c r="F119" s="29"/>
      <c r="G119" s="29"/>
      <c r="H119" s="29"/>
      <c r="I119" s="29"/>
      <c r="J119" s="29"/>
    </row>
    <row r="120" spans="4:10" x14ac:dyDescent="0.3">
      <c r="D120" s="29"/>
      <c r="E120" s="29"/>
      <c r="F120" s="29"/>
      <c r="G120" s="29"/>
      <c r="H120" s="29"/>
      <c r="I120" s="29"/>
      <c r="J120" s="29"/>
    </row>
    <row r="121" spans="4:10" x14ac:dyDescent="0.3">
      <c r="D121" s="29"/>
      <c r="E121" s="29"/>
      <c r="F121" s="29"/>
      <c r="G121" s="29"/>
      <c r="H121" s="29"/>
      <c r="I121" s="29"/>
      <c r="J121" s="29"/>
    </row>
    <row r="122" spans="4:10" x14ac:dyDescent="0.3">
      <c r="D122" s="29"/>
      <c r="E122" s="29"/>
      <c r="F122" s="29"/>
      <c r="G122" s="29"/>
      <c r="H122" s="29"/>
      <c r="I122" s="29"/>
      <c r="J122" s="29"/>
    </row>
    <row r="123" spans="4:10" x14ac:dyDescent="0.3">
      <c r="D123" s="29"/>
      <c r="E123" s="29"/>
      <c r="F123" s="29"/>
      <c r="G123" s="29"/>
      <c r="H123" s="29"/>
      <c r="I123" s="29"/>
      <c r="J123" s="29"/>
    </row>
    <row r="124" spans="4:10" x14ac:dyDescent="0.3">
      <c r="D124" s="29"/>
      <c r="E124" s="29"/>
      <c r="F124" s="29"/>
      <c r="G124" s="29"/>
      <c r="H124" s="29"/>
      <c r="I124" s="29"/>
      <c r="J124" s="29"/>
    </row>
    <row r="125" spans="4:10" x14ac:dyDescent="0.3">
      <c r="D125" s="29"/>
      <c r="E125" s="29"/>
      <c r="F125" s="29"/>
      <c r="G125" s="29"/>
      <c r="H125" s="29"/>
      <c r="I125" s="29"/>
      <c r="J125" s="29"/>
    </row>
    <row r="126" spans="4:10" x14ac:dyDescent="0.3">
      <c r="D126" s="29"/>
      <c r="E126" s="29"/>
      <c r="F126" s="29"/>
      <c r="G126" s="29"/>
      <c r="H126" s="29"/>
      <c r="I126" s="29"/>
      <c r="J126" s="29"/>
    </row>
    <row r="127" spans="4:10" x14ac:dyDescent="0.3">
      <c r="D127" s="29"/>
      <c r="E127" s="29"/>
      <c r="F127" s="29"/>
      <c r="G127" s="29"/>
      <c r="H127" s="29"/>
      <c r="I127" s="29"/>
      <c r="J127" s="29"/>
    </row>
    <row r="128" spans="4:10" x14ac:dyDescent="0.3">
      <c r="D128" s="29"/>
      <c r="E128" s="29"/>
      <c r="F128" s="29"/>
      <c r="G128" s="29"/>
      <c r="H128" s="29"/>
      <c r="I128" s="29"/>
      <c r="J128" s="29"/>
    </row>
    <row r="129" spans="4:10" x14ac:dyDescent="0.3">
      <c r="D129" s="29"/>
      <c r="E129" s="29"/>
      <c r="F129" s="29"/>
      <c r="G129" s="29"/>
      <c r="H129" s="29"/>
      <c r="I129" s="29"/>
      <c r="J129" s="29"/>
    </row>
    <row r="130" spans="4:10" x14ac:dyDescent="0.3">
      <c r="D130" s="29"/>
      <c r="E130" s="29"/>
      <c r="F130" s="29"/>
      <c r="G130" s="29"/>
      <c r="H130" s="29"/>
      <c r="I130" s="29"/>
      <c r="J130" s="29"/>
    </row>
    <row r="131" spans="4:10" x14ac:dyDescent="0.3">
      <c r="D131" s="29"/>
      <c r="E131" s="29"/>
      <c r="F131" s="29"/>
      <c r="G131" s="29"/>
      <c r="H131" s="29"/>
      <c r="I131" s="29"/>
      <c r="J131" s="29"/>
    </row>
    <row r="132" spans="4:10" x14ac:dyDescent="0.3">
      <c r="D132" s="29"/>
      <c r="E132" s="29"/>
      <c r="F132" s="29"/>
      <c r="G132" s="29"/>
      <c r="H132" s="29"/>
      <c r="I132" s="29"/>
      <c r="J132" s="29"/>
    </row>
    <row r="133" spans="4:10" x14ac:dyDescent="0.3">
      <c r="D133" s="29"/>
      <c r="E133" s="29"/>
      <c r="F133" s="29"/>
      <c r="G133" s="29"/>
      <c r="H133" s="29"/>
      <c r="I133" s="29"/>
      <c r="J133" s="29"/>
    </row>
    <row r="134" spans="4:10" x14ac:dyDescent="0.3">
      <c r="D134" s="29"/>
      <c r="E134" s="29"/>
      <c r="F134" s="29"/>
      <c r="G134" s="29"/>
      <c r="H134" s="29"/>
      <c r="I134" s="29"/>
      <c r="J134" s="29"/>
    </row>
    <row r="135" spans="4:10" x14ac:dyDescent="0.3">
      <c r="D135" s="29"/>
      <c r="E135" s="29"/>
      <c r="F135" s="29"/>
      <c r="G135" s="29"/>
      <c r="H135" s="29"/>
      <c r="I135" s="29"/>
      <c r="J135" s="29"/>
    </row>
  </sheetData>
  <autoFilter ref="A6:BB6" xr:uid="{00000000-0009-0000-0000-000004000000}">
    <sortState xmlns:xlrd2="http://schemas.microsoft.com/office/spreadsheetml/2017/richdata2" ref="A7:BB81">
      <sortCondition descending="1" ref="BB6"/>
    </sortState>
  </autoFilter>
  <sortState xmlns:xlrd2="http://schemas.microsoft.com/office/spreadsheetml/2017/richdata2" ref="B8:BB12">
    <sortCondition descending="1" ref="BB8:BB12"/>
  </sortState>
  <mergeCells count="25">
    <mergeCell ref="AZ5:BA5"/>
    <mergeCell ref="AP5:AQ5"/>
    <mergeCell ref="AN5:AO5"/>
    <mergeCell ref="AL5:AM5"/>
    <mergeCell ref="Y5:Z5"/>
    <mergeCell ref="AA5:AB5"/>
    <mergeCell ref="AE5:AF5"/>
    <mergeCell ref="AG5:AH5"/>
    <mergeCell ref="AJ5:AK5"/>
    <mergeCell ref="A1:BB1"/>
    <mergeCell ref="A2:BB2"/>
    <mergeCell ref="A3:BB3"/>
    <mergeCell ref="A4:BB4"/>
    <mergeCell ref="A5:C5"/>
    <mergeCell ref="D5:E5"/>
    <mergeCell ref="F5:G5"/>
    <mergeCell ref="H5:I5"/>
    <mergeCell ref="O5:P5"/>
    <mergeCell ref="R5:S5"/>
    <mergeCell ref="T5:U5"/>
    <mergeCell ref="V5:W5"/>
    <mergeCell ref="AV5:AW5"/>
    <mergeCell ref="AT5:AU5"/>
    <mergeCell ref="AR5:AS5"/>
    <mergeCell ref="AX5:AY5"/>
  </mergeCells>
  <conditionalFormatting sqref="B1:B58 B82:B1048576">
    <cfRule type="duplicateValues" dxfId="27" priority="13"/>
  </conditionalFormatting>
  <conditionalFormatting sqref="B59">
    <cfRule type="duplicateValues" dxfId="26" priority="10"/>
    <cfRule type="duplicateValues" dxfId="25" priority="11"/>
  </conditionalFormatting>
  <conditionalFormatting sqref="B60:B69 B71:B79 B81">
    <cfRule type="duplicateValues" dxfId="24" priority="8"/>
    <cfRule type="duplicateValues" dxfId="23" priority="9"/>
  </conditionalFormatting>
  <conditionalFormatting sqref="B70">
    <cfRule type="duplicateValues" dxfId="22" priority="3"/>
    <cfRule type="duplicateValues" dxfId="21" priority="4"/>
  </conditionalFormatting>
  <conditionalFormatting sqref="B80">
    <cfRule type="duplicateValues" dxfId="20" priority="1"/>
    <cfRule type="duplicateValues" dxfId="19" priority="2"/>
  </conditionalFormatting>
  <printOptions horizontalCentered="1" verticalCentered="1"/>
  <pageMargins left="0.39370078740157483" right="0.39370078740157483" top="0.39370078740157483" bottom="0.39370078740157483" header="0" footer="0"/>
  <pageSetup paperSize="9" scale="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AE40"/>
  <sheetViews>
    <sheetView showGridLines="0" view="pageBreakPreview" zoomScale="87" zoomScaleNormal="75" zoomScaleSheetLayoutView="87" workbookViewId="0">
      <pane xSplit="2" ySplit="5" topLeftCell="C6" activePane="bottomRight" state="frozen"/>
      <selection activeCell="N5" sqref="D1:N1048576"/>
      <selection pane="topRight" activeCell="N5" sqref="D1:N1048576"/>
      <selection pane="bottomLeft" activeCell="N5" sqref="D1:N1048576"/>
      <selection pane="bottomRight" activeCell="N5" sqref="D1:N1048576"/>
    </sheetView>
  </sheetViews>
  <sheetFormatPr baseColWidth="10" defaultColWidth="17.44140625" defaultRowHeight="18" x14ac:dyDescent="0.3"/>
  <cols>
    <col min="1" max="1" width="17.44140625" style="27" bestFit="1" customWidth="1"/>
    <col min="2" max="2" width="35.88671875" style="28" bestFit="1" customWidth="1"/>
    <col min="3" max="3" width="28" style="23" bestFit="1" customWidth="1"/>
    <col min="4" max="4" width="18.21875" style="23" hidden="1" customWidth="1"/>
    <col min="5" max="5" width="14.77734375" style="23" hidden="1" customWidth="1"/>
    <col min="6" max="6" width="18.21875" style="23" hidden="1" customWidth="1"/>
    <col min="7" max="7" width="14.77734375" style="23" hidden="1" customWidth="1"/>
    <col min="8" max="8" width="18.21875" style="23" hidden="1" customWidth="1"/>
    <col min="9" max="9" width="14.77734375" style="23" hidden="1" customWidth="1"/>
    <col min="10" max="10" width="18.21875" style="23" hidden="1" customWidth="1"/>
    <col min="11" max="13" width="18.21875" style="29" hidden="1" customWidth="1"/>
    <col min="14" max="14" width="24.33203125" style="29" hidden="1" customWidth="1"/>
    <col min="15" max="15" width="15.44140625" style="29" bestFit="1" customWidth="1"/>
    <col min="16" max="19" width="0" style="23" hidden="1" customWidth="1"/>
    <col min="20" max="20" width="17.33203125" style="23" hidden="1" customWidth="1"/>
    <col min="21" max="21" width="25.109375" style="23" hidden="1" customWidth="1"/>
    <col min="22" max="22" width="21.44140625" style="23" hidden="1" customWidth="1"/>
    <col min="23" max="23" width="10.21875" style="23" hidden="1" customWidth="1"/>
    <col min="24" max="24" width="15.44140625" style="23" hidden="1" customWidth="1"/>
    <col min="25" max="25" width="15.88671875" style="23" hidden="1" customWidth="1"/>
    <col min="26" max="26" width="21.5546875" style="23" hidden="1" customWidth="1"/>
    <col min="27" max="27" width="18.6640625" style="23" hidden="1" customWidth="1"/>
    <col min="28" max="28" width="12.109375" style="23" hidden="1" customWidth="1"/>
    <col min="29" max="29" width="19.6640625" style="23" hidden="1" customWidth="1"/>
    <col min="30" max="30" width="17.77734375" style="23" hidden="1" customWidth="1"/>
    <col min="31" max="31" width="24.6640625" style="23" hidden="1" customWidth="1"/>
    <col min="32" max="42" width="0" style="23" hidden="1" customWidth="1"/>
    <col min="43" max="16384" width="17.44140625" style="23"/>
  </cols>
  <sheetData>
    <row r="1" spans="1:15" s="1" customFormat="1" ht="25.8" x14ac:dyDescent="0.3">
      <c r="A1" s="106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/>
    </row>
    <row r="2" spans="1:15" s="1" customFormat="1" ht="25.8" x14ac:dyDescent="0.3">
      <c r="A2" s="109" t="s">
        <v>11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1"/>
    </row>
    <row r="3" spans="1:15" s="1" customFormat="1" ht="25.8" x14ac:dyDescent="0.3">
      <c r="A3" s="112">
        <f ca="1">TODAY()</f>
        <v>46006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s="1" customFormat="1" ht="26.4" thickBot="1" x14ac:dyDescent="0.35">
      <c r="A4" s="115" t="s">
        <v>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7"/>
    </row>
    <row r="5" spans="1:15" s="7" customFormat="1" ht="54.6" thickBot="1" x14ac:dyDescent="0.35">
      <c r="A5" s="118" t="s">
        <v>10</v>
      </c>
      <c r="B5" s="119"/>
      <c r="C5" s="120"/>
      <c r="D5" s="121" t="s">
        <v>12</v>
      </c>
      <c r="E5" s="122"/>
      <c r="F5" s="121" t="s">
        <v>13</v>
      </c>
      <c r="G5" s="122"/>
      <c r="H5" s="121" t="s">
        <v>14</v>
      </c>
      <c r="I5" s="123"/>
      <c r="J5" s="2" t="s">
        <v>15</v>
      </c>
      <c r="K5" s="2" t="s">
        <v>16</v>
      </c>
      <c r="L5" s="2" t="s">
        <v>17</v>
      </c>
      <c r="M5" s="2" t="s">
        <v>18</v>
      </c>
      <c r="N5" s="2" t="s">
        <v>19</v>
      </c>
      <c r="O5" s="6" t="s">
        <v>4</v>
      </c>
    </row>
    <row r="6" spans="1:15" s="7" customFormat="1" ht="18.600000000000001" thickBot="1" x14ac:dyDescent="0.35">
      <c r="A6" s="8" t="s">
        <v>6</v>
      </c>
      <c r="B6" s="9" t="s">
        <v>1</v>
      </c>
      <c r="C6" s="10" t="s">
        <v>0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1" t="s">
        <v>3</v>
      </c>
      <c r="J6" s="11" t="s">
        <v>2</v>
      </c>
      <c r="K6" s="11" t="s">
        <v>2</v>
      </c>
      <c r="L6" s="11" t="s">
        <v>2</v>
      </c>
      <c r="M6" s="12" t="s">
        <v>2</v>
      </c>
      <c r="N6" s="13" t="s">
        <v>3</v>
      </c>
      <c r="O6" s="17" t="s">
        <v>333</v>
      </c>
    </row>
    <row r="7" spans="1:15" x14ac:dyDescent="0.3">
      <c r="A7" s="18">
        <v>1</v>
      </c>
      <c r="B7" s="36" t="s">
        <v>37</v>
      </c>
      <c r="C7" s="63">
        <v>42197</v>
      </c>
      <c r="D7" s="21">
        <v>250</v>
      </c>
      <c r="E7" s="20">
        <v>0</v>
      </c>
      <c r="F7" s="20">
        <v>250</v>
      </c>
      <c r="G7" s="20">
        <v>62.5</v>
      </c>
      <c r="H7" s="20">
        <v>250</v>
      </c>
      <c r="I7" s="20">
        <v>62.5</v>
      </c>
      <c r="J7" s="20">
        <v>250</v>
      </c>
      <c r="K7" s="21">
        <v>180</v>
      </c>
      <c r="L7" s="20">
        <v>250</v>
      </c>
      <c r="M7" s="20">
        <v>180</v>
      </c>
      <c r="N7" s="20">
        <v>62.5</v>
      </c>
      <c r="O7" s="20">
        <f t="shared" ref="O7:O18" si="0">+SUM(D7:N7)</f>
        <v>1797.5</v>
      </c>
    </row>
    <row r="8" spans="1:15" x14ac:dyDescent="0.3">
      <c r="A8" s="18">
        <v>2</v>
      </c>
      <c r="B8" s="36" t="s">
        <v>38</v>
      </c>
      <c r="C8" s="63">
        <v>42305</v>
      </c>
      <c r="D8" s="21">
        <v>180</v>
      </c>
      <c r="E8" s="20">
        <v>0</v>
      </c>
      <c r="F8" s="20">
        <v>180</v>
      </c>
      <c r="G8" s="20">
        <v>62.5</v>
      </c>
      <c r="H8" s="20">
        <v>180</v>
      </c>
      <c r="I8" s="20">
        <v>62.5</v>
      </c>
      <c r="J8" s="20">
        <v>180</v>
      </c>
      <c r="K8" s="20">
        <v>120</v>
      </c>
      <c r="L8" s="20">
        <v>120</v>
      </c>
      <c r="M8" s="20">
        <v>270</v>
      </c>
      <c r="N8" s="20">
        <v>62.5</v>
      </c>
      <c r="O8" s="20">
        <f t="shared" si="0"/>
        <v>1417.5</v>
      </c>
    </row>
    <row r="9" spans="1:15" x14ac:dyDescent="0.3">
      <c r="A9" s="18">
        <v>3</v>
      </c>
      <c r="B9" s="36" t="s">
        <v>511</v>
      </c>
      <c r="C9" s="63">
        <v>42403</v>
      </c>
      <c r="D9" s="21">
        <v>0</v>
      </c>
      <c r="E9" s="20">
        <v>0</v>
      </c>
      <c r="F9" s="21">
        <v>0</v>
      </c>
      <c r="G9" s="20">
        <v>0</v>
      </c>
      <c r="H9" s="20">
        <v>80</v>
      </c>
      <c r="I9" s="20">
        <v>0</v>
      </c>
      <c r="J9" s="20">
        <v>120</v>
      </c>
      <c r="K9" s="21">
        <v>250</v>
      </c>
      <c r="L9" s="20">
        <v>180</v>
      </c>
      <c r="M9" s="20">
        <v>375</v>
      </c>
      <c r="N9" s="20">
        <v>45</v>
      </c>
      <c r="O9" s="20">
        <f t="shared" si="0"/>
        <v>1050</v>
      </c>
    </row>
    <row r="10" spans="1:15" x14ac:dyDescent="0.3">
      <c r="A10" s="18">
        <v>4</v>
      </c>
      <c r="B10" s="36" t="s">
        <v>47</v>
      </c>
      <c r="C10" s="63" t="s">
        <v>321</v>
      </c>
      <c r="D10" s="21">
        <v>70</v>
      </c>
      <c r="E10" s="20">
        <v>0</v>
      </c>
      <c r="F10" s="20">
        <v>120</v>
      </c>
      <c r="G10" s="20">
        <v>45</v>
      </c>
      <c r="H10" s="20">
        <v>60</v>
      </c>
      <c r="I10" s="20">
        <v>45</v>
      </c>
      <c r="J10" s="20">
        <v>70</v>
      </c>
      <c r="K10" s="20">
        <v>60</v>
      </c>
      <c r="L10" s="20">
        <v>80</v>
      </c>
      <c r="M10" s="20">
        <v>180</v>
      </c>
      <c r="N10" s="20">
        <v>20</v>
      </c>
      <c r="O10" s="20">
        <f t="shared" si="0"/>
        <v>750</v>
      </c>
    </row>
    <row r="11" spans="1:15" x14ac:dyDescent="0.3">
      <c r="A11" s="18">
        <v>5</v>
      </c>
      <c r="B11" s="36" t="s">
        <v>407</v>
      </c>
      <c r="C11" s="63">
        <v>42256</v>
      </c>
      <c r="D11" s="21">
        <v>0</v>
      </c>
      <c r="E11" s="20">
        <v>0</v>
      </c>
      <c r="F11" s="20">
        <v>110</v>
      </c>
      <c r="G11" s="20">
        <v>45</v>
      </c>
      <c r="H11" s="20">
        <v>120</v>
      </c>
      <c r="I11" s="20">
        <v>45</v>
      </c>
      <c r="J11" s="20">
        <v>110</v>
      </c>
      <c r="K11" s="20">
        <v>110</v>
      </c>
      <c r="L11" s="20">
        <v>0</v>
      </c>
      <c r="M11" s="20">
        <v>120</v>
      </c>
      <c r="N11" s="20">
        <v>45</v>
      </c>
      <c r="O11" s="20">
        <f t="shared" si="0"/>
        <v>705</v>
      </c>
    </row>
    <row r="12" spans="1:15" x14ac:dyDescent="0.3">
      <c r="A12" s="18">
        <v>6</v>
      </c>
      <c r="B12" s="36" t="s">
        <v>46</v>
      </c>
      <c r="C12" s="63">
        <v>42132</v>
      </c>
      <c r="D12" s="21">
        <v>80</v>
      </c>
      <c r="E12" s="20">
        <v>0</v>
      </c>
      <c r="F12" s="20">
        <v>60</v>
      </c>
      <c r="G12" s="20">
        <v>30</v>
      </c>
      <c r="H12" s="20">
        <v>110</v>
      </c>
      <c r="I12" s="20">
        <v>0</v>
      </c>
      <c r="J12" s="20">
        <v>80</v>
      </c>
      <c r="K12" s="20">
        <v>70</v>
      </c>
      <c r="L12" s="20">
        <v>70</v>
      </c>
      <c r="M12" s="20">
        <v>90</v>
      </c>
      <c r="N12" s="20">
        <v>20</v>
      </c>
      <c r="O12" s="20">
        <f t="shared" si="0"/>
        <v>610</v>
      </c>
    </row>
    <row r="13" spans="1:15" x14ac:dyDescent="0.3">
      <c r="A13" s="18">
        <v>6</v>
      </c>
      <c r="B13" s="36" t="s">
        <v>45</v>
      </c>
      <c r="C13" s="63">
        <v>42124</v>
      </c>
      <c r="D13" s="21">
        <v>110</v>
      </c>
      <c r="E13" s="20">
        <v>0</v>
      </c>
      <c r="F13" s="20">
        <v>80</v>
      </c>
      <c r="G13" s="20">
        <v>0</v>
      </c>
      <c r="H13" s="20">
        <v>50</v>
      </c>
      <c r="I13" s="20">
        <v>30</v>
      </c>
      <c r="J13" s="20">
        <v>60</v>
      </c>
      <c r="K13" s="20">
        <v>50</v>
      </c>
      <c r="L13" s="20">
        <v>110</v>
      </c>
      <c r="M13" s="20">
        <v>90</v>
      </c>
      <c r="N13" s="20">
        <v>30</v>
      </c>
      <c r="O13" s="20">
        <f t="shared" si="0"/>
        <v>610</v>
      </c>
    </row>
    <row r="14" spans="1:15" x14ac:dyDescent="0.3">
      <c r="A14" s="18">
        <v>8</v>
      </c>
      <c r="B14" s="36" t="s">
        <v>409</v>
      </c>
      <c r="C14" s="63">
        <v>42021</v>
      </c>
      <c r="D14" s="21">
        <v>0</v>
      </c>
      <c r="E14" s="20">
        <v>0</v>
      </c>
      <c r="F14" s="21">
        <v>70</v>
      </c>
      <c r="G14" s="20">
        <v>0</v>
      </c>
      <c r="H14" s="20">
        <v>70</v>
      </c>
      <c r="I14" s="20">
        <v>30</v>
      </c>
      <c r="J14" s="20">
        <v>50</v>
      </c>
      <c r="K14" s="20">
        <v>80</v>
      </c>
      <c r="L14" s="20">
        <v>60</v>
      </c>
      <c r="M14" s="20">
        <v>120</v>
      </c>
      <c r="N14" s="20">
        <v>30</v>
      </c>
      <c r="O14" s="20">
        <f t="shared" si="0"/>
        <v>510</v>
      </c>
    </row>
    <row r="15" spans="1:15" x14ac:dyDescent="0.3">
      <c r="A15" s="18">
        <v>9</v>
      </c>
      <c r="B15" s="36" t="s">
        <v>408</v>
      </c>
      <c r="C15" s="63">
        <v>38576</v>
      </c>
      <c r="D15" s="21">
        <v>0</v>
      </c>
      <c r="E15" s="20">
        <v>0</v>
      </c>
      <c r="F15" s="20">
        <v>50</v>
      </c>
      <c r="G15" s="20">
        <v>30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30</v>
      </c>
      <c r="N15" s="20">
        <v>0</v>
      </c>
      <c r="O15" s="20">
        <f t="shared" si="0"/>
        <v>110</v>
      </c>
    </row>
    <row r="16" spans="1:15" x14ac:dyDescent="0.3">
      <c r="A16" s="18">
        <v>10</v>
      </c>
      <c r="B16" s="36" t="s">
        <v>639</v>
      </c>
      <c r="C16" s="63" t="s">
        <v>642</v>
      </c>
      <c r="D16" s="21">
        <v>0</v>
      </c>
      <c r="E16" s="20">
        <v>0</v>
      </c>
      <c r="F16" s="21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60</v>
      </c>
      <c r="N16" s="20">
        <v>0</v>
      </c>
      <c r="O16" s="20">
        <f t="shared" si="0"/>
        <v>60</v>
      </c>
    </row>
    <row r="17" spans="1:15" x14ac:dyDescent="0.3">
      <c r="A17" s="18">
        <v>11</v>
      </c>
      <c r="B17" s="36" t="s">
        <v>640</v>
      </c>
      <c r="C17" s="63">
        <v>42942</v>
      </c>
      <c r="D17" s="21">
        <v>0</v>
      </c>
      <c r="E17" s="20">
        <v>0</v>
      </c>
      <c r="F17" s="21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40</v>
      </c>
      <c r="N17" s="20">
        <v>0</v>
      </c>
      <c r="O17" s="20">
        <f t="shared" si="0"/>
        <v>40</v>
      </c>
    </row>
    <row r="18" spans="1:15" x14ac:dyDescent="0.3">
      <c r="A18" s="18">
        <v>12</v>
      </c>
      <c r="B18" s="36" t="s">
        <v>641</v>
      </c>
      <c r="C18" s="63">
        <v>42345</v>
      </c>
      <c r="D18" s="21">
        <v>0</v>
      </c>
      <c r="E18" s="20">
        <v>0</v>
      </c>
      <c r="F18" s="21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20</v>
      </c>
      <c r="N18" s="20">
        <v>0</v>
      </c>
      <c r="O18" s="20">
        <f t="shared" si="0"/>
        <v>20</v>
      </c>
    </row>
    <row r="19" spans="1:15" x14ac:dyDescent="0.3">
      <c r="A19" s="18"/>
      <c r="B19" s="36"/>
      <c r="C19" s="63"/>
      <c r="D19" s="21"/>
      <c r="E19" s="20"/>
      <c r="F19" s="21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3">
      <c r="A20" s="18"/>
      <c r="B20" s="36"/>
      <c r="C20" s="63"/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3">
      <c r="A21" s="18"/>
      <c r="B21" s="36"/>
      <c r="C21" s="63"/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3">
      <c r="A22" s="18"/>
      <c r="B22" s="36"/>
      <c r="C22" s="63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3">
      <c r="D23" s="29"/>
      <c r="E23" s="29"/>
      <c r="F23" s="29"/>
      <c r="G23" s="29"/>
      <c r="H23" s="29"/>
      <c r="I23" s="29"/>
      <c r="J23" s="29"/>
    </row>
    <row r="24" spans="1:15" x14ac:dyDescent="0.3">
      <c r="D24" s="29"/>
      <c r="E24" s="29"/>
      <c r="F24" s="29"/>
      <c r="G24" s="29"/>
      <c r="H24" s="29"/>
      <c r="I24" s="29"/>
      <c r="J24" s="29"/>
    </row>
    <row r="25" spans="1:15" x14ac:dyDescent="0.3">
      <c r="D25" s="29"/>
      <c r="E25" s="29"/>
      <c r="F25" s="29"/>
      <c r="G25" s="29"/>
      <c r="H25" s="29"/>
      <c r="I25" s="29"/>
      <c r="J25" s="29"/>
    </row>
    <row r="26" spans="1:15" x14ac:dyDescent="0.3">
      <c r="D26" s="29"/>
      <c r="E26" s="29"/>
      <c r="F26" s="29"/>
      <c r="G26" s="29"/>
      <c r="H26" s="29"/>
      <c r="I26" s="29"/>
      <c r="J26" s="29"/>
    </row>
    <row r="27" spans="1:15" x14ac:dyDescent="0.3">
      <c r="D27" s="29"/>
      <c r="E27" s="29"/>
      <c r="F27" s="29"/>
      <c r="G27" s="29"/>
      <c r="H27" s="29"/>
      <c r="I27" s="29"/>
      <c r="J27" s="29"/>
    </row>
    <row r="28" spans="1:15" x14ac:dyDescent="0.3">
      <c r="D28" s="29"/>
      <c r="E28" s="29"/>
      <c r="F28" s="29"/>
      <c r="G28" s="29"/>
      <c r="H28" s="29"/>
      <c r="I28" s="29"/>
      <c r="J28" s="29"/>
    </row>
    <row r="29" spans="1:15" x14ac:dyDescent="0.3">
      <c r="D29" s="29"/>
      <c r="E29" s="29"/>
      <c r="F29" s="29"/>
      <c r="G29" s="29"/>
      <c r="H29" s="29"/>
      <c r="I29" s="29"/>
      <c r="J29" s="29"/>
    </row>
    <row r="30" spans="1:15" x14ac:dyDescent="0.3">
      <c r="D30" s="29"/>
      <c r="E30" s="29"/>
      <c r="F30" s="29"/>
      <c r="G30" s="29"/>
      <c r="H30" s="29"/>
      <c r="I30" s="29"/>
      <c r="J30" s="29"/>
    </row>
    <row r="31" spans="1:15" x14ac:dyDescent="0.3">
      <c r="D31" s="29"/>
      <c r="E31" s="29"/>
      <c r="F31" s="29"/>
      <c r="G31" s="29"/>
      <c r="H31" s="29"/>
      <c r="I31" s="29"/>
      <c r="J31" s="29"/>
    </row>
    <row r="32" spans="1:15" x14ac:dyDescent="0.3">
      <c r="D32" s="29"/>
      <c r="E32" s="29"/>
      <c r="F32" s="29"/>
      <c r="G32" s="29"/>
      <c r="H32" s="29"/>
      <c r="I32" s="29"/>
      <c r="J32" s="29"/>
    </row>
    <row r="33" spans="4:10" x14ac:dyDescent="0.3">
      <c r="D33" s="29"/>
      <c r="E33" s="29"/>
      <c r="F33" s="29"/>
      <c r="G33" s="29"/>
      <c r="H33" s="29"/>
      <c r="I33" s="29"/>
      <c r="J33" s="29"/>
    </row>
    <row r="34" spans="4:10" x14ac:dyDescent="0.3">
      <c r="D34" s="29"/>
      <c r="E34" s="29"/>
      <c r="F34" s="29"/>
      <c r="G34" s="29"/>
      <c r="H34" s="29"/>
      <c r="I34" s="29"/>
      <c r="J34" s="29"/>
    </row>
    <row r="35" spans="4:10" x14ac:dyDescent="0.3">
      <c r="D35" s="29"/>
      <c r="E35" s="29"/>
      <c r="F35" s="29"/>
      <c r="G35" s="29"/>
      <c r="H35" s="29"/>
      <c r="I35" s="29"/>
      <c r="J35" s="29"/>
    </row>
    <row r="36" spans="4:10" x14ac:dyDescent="0.3">
      <c r="D36" s="29"/>
      <c r="E36" s="29"/>
      <c r="F36" s="29"/>
      <c r="G36" s="29"/>
      <c r="H36" s="29"/>
      <c r="I36" s="29"/>
      <c r="J36" s="29"/>
    </row>
    <row r="37" spans="4:10" x14ac:dyDescent="0.3">
      <c r="D37" s="29"/>
      <c r="E37" s="29"/>
      <c r="F37" s="29"/>
      <c r="G37" s="29"/>
      <c r="H37" s="29"/>
      <c r="I37" s="29"/>
      <c r="J37" s="29"/>
    </row>
    <row r="38" spans="4:10" x14ac:dyDescent="0.3">
      <c r="D38" s="29"/>
      <c r="E38" s="29"/>
      <c r="F38" s="29"/>
      <c r="G38" s="29"/>
      <c r="H38" s="29"/>
      <c r="I38" s="29"/>
      <c r="J38" s="29"/>
    </row>
    <row r="39" spans="4:10" x14ac:dyDescent="0.3">
      <c r="D39" s="29"/>
      <c r="E39" s="29"/>
      <c r="F39" s="29"/>
      <c r="G39" s="29"/>
      <c r="H39" s="29"/>
      <c r="I39" s="29"/>
      <c r="J39" s="29"/>
    </row>
    <row r="40" spans="4:10" x14ac:dyDescent="0.3">
      <c r="D40" s="29"/>
      <c r="E40" s="29"/>
      <c r="F40" s="29"/>
      <c r="G40" s="29"/>
      <c r="H40" s="29"/>
      <c r="I40" s="29"/>
      <c r="J40" s="29"/>
    </row>
  </sheetData>
  <autoFilter ref="A6:O6" xr:uid="{00000000-0009-0000-0000-000005000000}">
    <sortState xmlns:xlrd2="http://schemas.microsoft.com/office/spreadsheetml/2017/richdata2" ref="A7:O18">
      <sortCondition descending="1" ref="O6"/>
    </sortState>
  </autoFilter>
  <sortState xmlns:xlrd2="http://schemas.microsoft.com/office/spreadsheetml/2017/richdata2" ref="B7:O22">
    <sortCondition descending="1" ref="O7:O22"/>
  </sortState>
  <mergeCells count="8">
    <mergeCell ref="A1:O1"/>
    <mergeCell ref="A2:O2"/>
    <mergeCell ref="A3:O3"/>
    <mergeCell ref="A4:O4"/>
    <mergeCell ref="A5:C5"/>
    <mergeCell ref="D5:E5"/>
    <mergeCell ref="F5:G5"/>
    <mergeCell ref="H5:I5"/>
  </mergeCells>
  <printOptions horizontalCentered="1" verticalCentered="1"/>
  <pageMargins left="0.39370078740157483" right="0.39370078740157483" top="0.39370078740157483" bottom="0.39370078740157483" header="0" footer="0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AG50"/>
  <sheetViews>
    <sheetView showGridLines="0" view="pageBreakPreview" topLeftCell="A5" zoomScale="75" zoomScaleNormal="87" zoomScaleSheetLayoutView="75" workbookViewId="0">
      <pane xSplit="2" ySplit="1" topLeftCell="C24" activePane="bottomRight" state="frozen"/>
      <selection activeCell="N5" sqref="D1:N1048576"/>
      <selection pane="topRight" activeCell="N5" sqref="D1:N1048576"/>
      <selection pane="bottomLeft" activeCell="N5" sqref="D1:N1048576"/>
      <selection pane="bottomRight" activeCell="P5" sqref="O1:P1048576"/>
    </sheetView>
  </sheetViews>
  <sheetFormatPr baseColWidth="10" defaultColWidth="17.109375" defaultRowHeight="18" x14ac:dyDescent="0.3"/>
  <cols>
    <col min="1" max="1" width="19.109375" style="27" bestFit="1" customWidth="1"/>
    <col min="2" max="2" width="32.109375" style="28" bestFit="1" customWidth="1"/>
    <col min="3" max="3" width="29.88671875" style="23" bestFit="1" customWidth="1"/>
    <col min="4" max="4" width="19.77734375" style="23" hidden="1" customWidth="1"/>
    <col min="5" max="5" width="16.109375" style="23" hidden="1" customWidth="1"/>
    <col min="6" max="6" width="19.77734375" style="23" hidden="1" customWidth="1"/>
    <col min="7" max="7" width="16.109375" style="23" hidden="1" customWidth="1"/>
    <col min="8" max="8" width="19.77734375" style="23" hidden="1" customWidth="1"/>
    <col min="9" max="9" width="16.109375" style="23" hidden="1" customWidth="1"/>
    <col min="10" max="10" width="36.44140625" style="23" hidden="1" customWidth="1"/>
    <col min="11" max="11" width="36.109375" style="23" hidden="1" customWidth="1"/>
    <col min="12" max="13" width="28.5546875" style="29" hidden="1" customWidth="1"/>
    <col min="14" max="14" width="29.5546875" style="29" hidden="1" customWidth="1"/>
    <col min="15" max="15" width="20.6640625" style="29" hidden="1" customWidth="1"/>
    <col min="16" max="16" width="16.6640625" style="29" hidden="1" customWidth="1"/>
    <col min="17" max="17" width="16.88671875" style="29" bestFit="1" customWidth="1"/>
    <col min="18" max="18" width="22.88671875" style="23" hidden="1" customWidth="1"/>
    <col min="19" max="19" width="22.109375" style="23" hidden="1" customWidth="1"/>
    <col min="20" max="20" width="12.109375" style="23" hidden="1" customWidth="1"/>
    <col min="21" max="21" width="7.77734375" style="23" hidden="1" customWidth="1"/>
    <col min="22" max="22" width="23.6640625" style="23" hidden="1" customWidth="1"/>
    <col min="23" max="23" width="28.5546875" style="23" hidden="1" customWidth="1"/>
    <col min="24" max="24" width="18.6640625" style="23" hidden="1" customWidth="1"/>
    <col min="25" max="25" width="24.77734375" style="23" hidden="1" customWidth="1"/>
    <col min="26" max="26" width="27.5546875" style="23" hidden="1" customWidth="1"/>
    <col min="27" max="27" width="18.6640625" style="23" hidden="1" customWidth="1"/>
    <col min="28" max="28" width="12.88671875" style="23" hidden="1" customWidth="1"/>
    <col min="29" max="29" width="21.21875" style="23" hidden="1" customWidth="1"/>
    <col min="30" max="30" width="17.88671875" style="23" hidden="1" customWidth="1"/>
    <col min="31" max="31" width="10.109375" style="23" hidden="1" customWidth="1"/>
    <col min="32" max="32" width="15.21875" style="23" hidden="1" customWidth="1"/>
    <col min="33" max="33" width="17.109375" style="23" hidden="1" customWidth="1"/>
    <col min="34" max="42" width="0" style="23" hidden="1" customWidth="1"/>
    <col min="43" max="16384" width="17.109375" style="23"/>
  </cols>
  <sheetData>
    <row r="1" spans="1:17" s="1" customFormat="1" ht="25.8" x14ac:dyDescent="0.3">
      <c r="A1" s="106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8"/>
    </row>
    <row r="2" spans="1:17" s="1" customFormat="1" ht="25.8" x14ac:dyDescent="0.3">
      <c r="A2" s="109" t="s">
        <v>11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1"/>
    </row>
    <row r="3" spans="1:17" s="1" customFormat="1" ht="25.8" x14ac:dyDescent="0.3">
      <c r="A3" s="112">
        <f ca="1">TODAY()</f>
        <v>46006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4"/>
    </row>
    <row r="4" spans="1:17" s="1" customFormat="1" ht="26.4" thickBot="1" x14ac:dyDescent="0.35">
      <c r="A4" s="115" t="s">
        <v>266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7"/>
    </row>
    <row r="5" spans="1:17" s="7" customFormat="1" ht="36.6" thickBot="1" x14ac:dyDescent="0.35">
      <c r="A5" s="118" t="s">
        <v>10</v>
      </c>
      <c r="B5" s="119"/>
      <c r="C5" s="120"/>
      <c r="D5" s="77" t="s">
        <v>20</v>
      </c>
      <c r="E5" s="124"/>
      <c r="F5" s="125" t="s">
        <v>21</v>
      </c>
      <c r="G5" s="126"/>
      <c r="H5" s="125" t="s">
        <v>22</v>
      </c>
      <c r="I5" s="126"/>
      <c r="J5" s="31" t="s">
        <v>23</v>
      </c>
      <c r="K5" s="2" t="s">
        <v>24</v>
      </c>
      <c r="L5" s="2" t="s">
        <v>26</v>
      </c>
      <c r="M5" s="2" t="s">
        <v>25</v>
      </c>
      <c r="N5" s="2" t="s">
        <v>27</v>
      </c>
      <c r="O5" s="3" t="s">
        <v>622</v>
      </c>
      <c r="P5" s="3" t="s">
        <v>666</v>
      </c>
      <c r="Q5" s="6" t="s">
        <v>4</v>
      </c>
    </row>
    <row r="6" spans="1:17" s="7" customFormat="1" ht="18.600000000000001" thickBot="1" x14ac:dyDescent="0.35">
      <c r="A6" s="8" t="s">
        <v>6</v>
      </c>
      <c r="B6" s="9" t="s">
        <v>1</v>
      </c>
      <c r="C6" s="10" t="s">
        <v>0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1" t="s">
        <v>3</v>
      </c>
      <c r="J6" s="11" t="s">
        <v>2</v>
      </c>
      <c r="K6" s="11" t="s">
        <v>2</v>
      </c>
      <c r="L6" s="11" t="s">
        <v>2</v>
      </c>
      <c r="M6" s="11" t="s">
        <v>2</v>
      </c>
      <c r="N6" s="12" t="s">
        <v>3</v>
      </c>
      <c r="O6" s="14"/>
      <c r="P6" s="14"/>
      <c r="Q6" s="17" t="s">
        <v>333</v>
      </c>
    </row>
    <row r="7" spans="1:17" x14ac:dyDescent="0.3">
      <c r="A7" s="18">
        <v>1</v>
      </c>
      <c r="B7" s="19" t="s">
        <v>52</v>
      </c>
      <c r="C7" s="26" t="s">
        <v>322</v>
      </c>
      <c r="D7" s="20">
        <v>250</v>
      </c>
      <c r="E7" s="20">
        <v>62.5</v>
      </c>
      <c r="F7" s="20">
        <v>250</v>
      </c>
      <c r="G7" s="20">
        <v>62.5</v>
      </c>
      <c r="H7" s="20">
        <v>250</v>
      </c>
      <c r="I7" s="20">
        <v>62.5</v>
      </c>
      <c r="J7" s="20">
        <v>250</v>
      </c>
      <c r="K7" s="20">
        <v>250</v>
      </c>
      <c r="L7" s="20">
        <v>250</v>
      </c>
      <c r="M7" s="20">
        <v>375</v>
      </c>
      <c r="N7" s="20">
        <v>0</v>
      </c>
      <c r="O7" s="20"/>
      <c r="P7" s="20"/>
      <c r="Q7" s="20">
        <f t="shared" ref="Q7:Q50" si="0">+SUM(D7:P7)</f>
        <v>2062.5</v>
      </c>
    </row>
    <row r="8" spans="1:17" x14ac:dyDescent="0.3">
      <c r="A8" s="18">
        <v>2</v>
      </c>
      <c r="B8" s="19" t="s">
        <v>42</v>
      </c>
      <c r="C8" s="26" t="s">
        <v>270</v>
      </c>
      <c r="D8" s="20">
        <v>180</v>
      </c>
      <c r="E8" s="20">
        <v>45</v>
      </c>
      <c r="F8" s="20">
        <v>110</v>
      </c>
      <c r="G8" s="20">
        <v>45</v>
      </c>
      <c r="H8" s="20">
        <v>180</v>
      </c>
      <c r="I8" s="20">
        <v>45</v>
      </c>
      <c r="J8" s="20">
        <v>180</v>
      </c>
      <c r="K8" s="20">
        <v>180</v>
      </c>
      <c r="L8" s="20">
        <v>180</v>
      </c>
      <c r="M8" s="20">
        <v>270</v>
      </c>
      <c r="N8" s="20">
        <v>0</v>
      </c>
      <c r="O8" s="20">
        <v>270</v>
      </c>
      <c r="P8" s="20"/>
      <c r="Q8" s="20">
        <f t="shared" si="0"/>
        <v>1685</v>
      </c>
    </row>
    <row r="9" spans="1:17" x14ac:dyDescent="0.3">
      <c r="A9" s="18">
        <v>3</v>
      </c>
      <c r="B9" s="19" t="s">
        <v>61</v>
      </c>
      <c r="C9" s="26">
        <v>41788</v>
      </c>
      <c r="D9" s="20">
        <v>120</v>
      </c>
      <c r="E9" s="20">
        <v>62.5</v>
      </c>
      <c r="F9" s="20">
        <v>180</v>
      </c>
      <c r="G9" s="20">
        <v>62.5</v>
      </c>
      <c r="H9" s="20">
        <v>110</v>
      </c>
      <c r="I9" s="20">
        <v>62.5</v>
      </c>
      <c r="J9" s="20">
        <v>120</v>
      </c>
      <c r="K9" s="20">
        <v>70</v>
      </c>
      <c r="L9" s="20">
        <v>70</v>
      </c>
      <c r="M9" s="20">
        <v>180</v>
      </c>
      <c r="N9" s="20">
        <v>62.5</v>
      </c>
      <c r="O9" s="20">
        <v>270</v>
      </c>
      <c r="P9" s="20"/>
      <c r="Q9" s="20">
        <f t="shared" si="0"/>
        <v>1370</v>
      </c>
    </row>
    <row r="10" spans="1:17" x14ac:dyDescent="0.3">
      <c r="A10" s="18">
        <v>4</v>
      </c>
      <c r="B10" s="19" t="s">
        <v>43</v>
      </c>
      <c r="C10" s="26" t="s">
        <v>271</v>
      </c>
      <c r="D10" s="20">
        <v>80</v>
      </c>
      <c r="E10" s="20">
        <v>45</v>
      </c>
      <c r="F10" s="20">
        <v>80</v>
      </c>
      <c r="G10" s="20">
        <v>45</v>
      </c>
      <c r="H10" s="20">
        <v>60</v>
      </c>
      <c r="I10" s="20">
        <v>45</v>
      </c>
      <c r="J10" s="20">
        <v>80</v>
      </c>
      <c r="K10" s="20">
        <v>120</v>
      </c>
      <c r="L10" s="20">
        <v>80</v>
      </c>
      <c r="M10" s="20">
        <v>120</v>
      </c>
      <c r="N10" s="20">
        <v>62.5</v>
      </c>
      <c r="O10" s="20">
        <v>270</v>
      </c>
      <c r="P10" s="20"/>
      <c r="Q10" s="20">
        <f t="shared" si="0"/>
        <v>1087.5</v>
      </c>
    </row>
    <row r="11" spans="1:17" x14ac:dyDescent="0.3">
      <c r="A11" s="18">
        <v>5</v>
      </c>
      <c r="B11" s="19" t="s">
        <v>37</v>
      </c>
      <c r="C11" s="26">
        <v>42197</v>
      </c>
      <c r="D11" s="20">
        <v>110</v>
      </c>
      <c r="E11" s="20">
        <v>30</v>
      </c>
      <c r="F11" s="20">
        <v>70</v>
      </c>
      <c r="G11" s="20">
        <v>20</v>
      </c>
      <c r="H11" s="20">
        <v>120</v>
      </c>
      <c r="I11" s="20">
        <v>20</v>
      </c>
      <c r="J11" s="20">
        <v>110</v>
      </c>
      <c r="K11" s="20">
        <v>60</v>
      </c>
      <c r="L11" s="20">
        <v>110</v>
      </c>
      <c r="M11" s="20">
        <v>180</v>
      </c>
      <c r="N11" s="20">
        <v>20</v>
      </c>
      <c r="O11" s="20"/>
      <c r="P11" s="20"/>
      <c r="Q11" s="20">
        <f t="shared" si="0"/>
        <v>850</v>
      </c>
    </row>
    <row r="12" spans="1:17" x14ac:dyDescent="0.3">
      <c r="A12" s="18">
        <v>6</v>
      </c>
      <c r="B12" s="19" t="s">
        <v>184</v>
      </c>
      <c r="C12" s="26">
        <v>41382</v>
      </c>
      <c r="D12" s="20">
        <v>70</v>
      </c>
      <c r="E12" s="20">
        <v>20</v>
      </c>
      <c r="F12" s="20">
        <v>120</v>
      </c>
      <c r="G12" s="20">
        <v>20</v>
      </c>
      <c r="H12" s="20">
        <v>80</v>
      </c>
      <c r="I12" s="20">
        <v>20</v>
      </c>
      <c r="J12" s="20">
        <v>70</v>
      </c>
      <c r="K12" s="20">
        <v>80</v>
      </c>
      <c r="L12" s="20">
        <v>120</v>
      </c>
      <c r="M12" s="20">
        <v>90</v>
      </c>
      <c r="N12" s="20">
        <v>20</v>
      </c>
      <c r="O12" s="20">
        <v>75</v>
      </c>
      <c r="P12" s="20"/>
      <c r="Q12" s="20">
        <f t="shared" si="0"/>
        <v>785</v>
      </c>
    </row>
    <row r="13" spans="1:17" x14ac:dyDescent="0.3">
      <c r="A13" s="18">
        <v>7</v>
      </c>
      <c r="B13" s="19" t="s">
        <v>186</v>
      </c>
      <c r="C13" s="26">
        <v>41384</v>
      </c>
      <c r="D13" s="20">
        <v>20</v>
      </c>
      <c r="E13" s="20">
        <v>30</v>
      </c>
      <c r="F13" s="20">
        <v>40</v>
      </c>
      <c r="G13" s="20">
        <v>30</v>
      </c>
      <c r="H13" s="20">
        <v>30</v>
      </c>
      <c r="I13" s="20">
        <v>30</v>
      </c>
      <c r="J13" s="20">
        <v>50</v>
      </c>
      <c r="K13" s="20">
        <v>40</v>
      </c>
      <c r="L13" s="20">
        <v>50</v>
      </c>
      <c r="M13" s="20">
        <v>120</v>
      </c>
      <c r="N13" s="20">
        <v>45</v>
      </c>
      <c r="O13" s="20">
        <v>75</v>
      </c>
      <c r="P13" s="20">
        <v>120</v>
      </c>
      <c r="Q13" s="20">
        <f t="shared" si="0"/>
        <v>680</v>
      </c>
    </row>
    <row r="14" spans="1:17" x14ac:dyDescent="0.3">
      <c r="A14" s="18">
        <v>8</v>
      </c>
      <c r="B14" s="19" t="s">
        <v>44</v>
      </c>
      <c r="C14" s="26">
        <v>41477</v>
      </c>
      <c r="D14" s="20">
        <v>50</v>
      </c>
      <c r="E14" s="20">
        <v>20</v>
      </c>
      <c r="F14" s="20">
        <v>30</v>
      </c>
      <c r="G14" s="20">
        <v>20</v>
      </c>
      <c r="H14" s="20">
        <v>50</v>
      </c>
      <c r="I14" s="20">
        <v>20</v>
      </c>
      <c r="J14" s="20">
        <v>60</v>
      </c>
      <c r="K14" s="20">
        <v>110</v>
      </c>
      <c r="L14" s="20">
        <v>20</v>
      </c>
      <c r="M14" s="20">
        <v>90</v>
      </c>
      <c r="N14" s="20">
        <v>20</v>
      </c>
      <c r="O14" s="20">
        <v>75</v>
      </c>
      <c r="P14" s="20"/>
      <c r="Q14" s="20">
        <f t="shared" si="0"/>
        <v>565</v>
      </c>
    </row>
    <row r="15" spans="1:17" x14ac:dyDescent="0.3">
      <c r="A15" s="18">
        <v>9</v>
      </c>
      <c r="B15" s="19" t="s">
        <v>371</v>
      </c>
      <c r="C15" s="26" t="s">
        <v>370</v>
      </c>
      <c r="D15" s="20">
        <v>0</v>
      </c>
      <c r="E15" s="20">
        <v>0</v>
      </c>
      <c r="F15" s="20">
        <v>40</v>
      </c>
      <c r="G15" s="20">
        <v>30</v>
      </c>
      <c r="H15" s="20">
        <v>70</v>
      </c>
      <c r="I15" s="20">
        <v>30</v>
      </c>
      <c r="J15" s="20">
        <v>30</v>
      </c>
      <c r="K15" s="20">
        <v>50</v>
      </c>
      <c r="L15" s="20">
        <v>0</v>
      </c>
      <c r="M15" s="20">
        <v>50</v>
      </c>
      <c r="N15" s="20">
        <v>30</v>
      </c>
      <c r="O15" s="20"/>
      <c r="P15" s="20">
        <v>120</v>
      </c>
      <c r="Q15" s="20">
        <f t="shared" si="0"/>
        <v>450</v>
      </c>
    </row>
    <row r="16" spans="1:17" x14ac:dyDescent="0.3">
      <c r="A16" s="18">
        <v>10</v>
      </c>
      <c r="B16" s="19" t="s">
        <v>39</v>
      </c>
      <c r="C16" s="26" t="s">
        <v>272</v>
      </c>
      <c r="D16" s="20">
        <v>40</v>
      </c>
      <c r="E16" s="20">
        <v>30</v>
      </c>
      <c r="F16" s="20">
        <v>30</v>
      </c>
      <c r="G16" s="20">
        <v>30</v>
      </c>
      <c r="H16" s="20">
        <v>20</v>
      </c>
      <c r="I16" s="20">
        <v>30</v>
      </c>
      <c r="J16" s="20">
        <v>0</v>
      </c>
      <c r="K16" s="20">
        <v>0</v>
      </c>
      <c r="L16" s="20">
        <v>30</v>
      </c>
      <c r="M16" s="20">
        <v>30</v>
      </c>
      <c r="N16" s="20">
        <v>45</v>
      </c>
      <c r="O16" s="20"/>
      <c r="P16" s="20">
        <v>120</v>
      </c>
      <c r="Q16" s="20">
        <f t="shared" si="0"/>
        <v>405</v>
      </c>
    </row>
    <row r="17" spans="1:17" x14ac:dyDescent="0.3">
      <c r="A17" s="18">
        <v>11</v>
      </c>
      <c r="B17" s="19" t="s">
        <v>34</v>
      </c>
      <c r="C17" s="26">
        <v>41533</v>
      </c>
      <c r="D17" s="20">
        <v>60</v>
      </c>
      <c r="E17" s="20">
        <v>0</v>
      </c>
      <c r="F17" s="20">
        <v>20</v>
      </c>
      <c r="G17" s="20">
        <v>0</v>
      </c>
      <c r="H17" s="20">
        <v>40</v>
      </c>
      <c r="I17" s="20">
        <v>0</v>
      </c>
      <c r="J17" s="38">
        <v>30</v>
      </c>
      <c r="K17" s="20">
        <v>40</v>
      </c>
      <c r="L17" s="20">
        <v>60</v>
      </c>
      <c r="M17" s="20">
        <v>60</v>
      </c>
      <c r="N17" s="20">
        <v>20</v>
      </c>
      <c r="O17" s="20"/>
      <c r="P17" s="20"/>
      <c r="Q17" s="20">
        <f t="shared" si="0"/>
        <v>330</v>
      </c>
    </row>
    <row r="18" spans="1:17" x14ac:dyDescent="0.3">
      <c r="A18" s="18">
        <v>12</v>
      </c>
      <c r="B18" s="19" t="s">
        <v>376</v>
      </c>
      <c r="C18" s="26" t="s">
        <v>341</v>
      </c>
      <c r="D18" s="20">
        <v>0</v>
      </c>
      <c r="E18" s="20">
        <v>0</v>
      </c>
      <c r="F18" s="20">
        <v>60</v>
      </c>
      <c r="G18" s="20">
        <v>20</v>
      </c>
      <c r="H18" s="20">
        <v>30</v>
      </c>
      <c r="I18" s="20">
        <v>20</v>
      </c>
      <c r="J18" s="20">
        <v>30</v>
      </c>
      <c r="K18" s="20">
        <v>30</v>
      </c>
      <c r="L18" s="20">
        <v>0</v>
      </c>
      <c r="M18" s="20">
        <v>20</v>
      </c>
      <c r="N18" s="20">
        <v>30</v>
      </c>
      <c r="O18" s="20"/>
      <c r="P18" s="20">
        <v>30</v>
      </c>
      <c r="Q18" s="20">
        <f t="shared" si="0"/>
        <v>270</v>
      </c>
    </row>
    <row r="19" spans="1:17" x14ac:dyDescent="0.3">
      <c r="A19" s="18">
        <v>12</v>
      </c>
      <c r="B19" s="19" t="s">
        <v>375</v>
      </c>
      <c r="C19" s="26">
        <v>41709</v>
      </c>
      <c r="D19" s="20">
        <v>0</v>
      </c>
      <c r="E19" s="20">
        <v>0</v>
      </c>
      <c r="F19" s="20">
        <v>50</v>
      </c>
      <c r="G19" s="20">
        <v>30</v>
      </c>
      <c r="H19" s="20">
        <v>30</v>
      </c>
      <c r="I19" s="20">
        <v>30</v>
      </c>
      <c r="J19" s="20">
        <v>40</v>
      </c>
      <c r="K19" s="20">
        <v>0</v>
      </c>
      <c r="L19" s="20">
        <v>30</v>
      </c>
      <c r="M19" s="20">
        <v>0</v>
      </c>
      <c r="N19" s="20">
        <v>30</v>
      </c>
      <c r="O19" s="20"/>
      <c r="P19" s="20">
        <v>30</v>
      </c>
      <c r="Q19" s="20">
        <f t="shared" si="0"/>
        <v>270</v>
      </c>
    </row>
    <row r="20" spans="1:17" x14ac:dyDescent="0.3">
      <c r="A20" s="18">
        <v>14</v>
      </c>
      <c r="B20" s="19" t="s">
        <v>41</v>
      </c>
      <c r="C20" s="26" t="s">
        <v>274</v>
      </c>
      <c r="D20" s="20">
        <v>30</v>
      </c>
      <c r="E20" s="20">
        <v>0</v>
      </c>
      <c r="F20" s="20">
        <v>10</v>
      </c>
      <c r="G20" s="20">
        <v>20</v>
      </c>
      <c r="H20" s="20">
        <v>10</v>
      </c>
      <c r="I20" s="20">
        <v>20</v>
      </c>
      <c r="J20" s="20">
        <v>20</v>
      </c>
      <c r="K20" s="20">
        <v>0</v>
      </c>
      <c r="L20" s="20">
        <v>40</v>
      </c>
      <c r="M20" s="20">
        <v>30</v>
      </c>
      <c r="N20" s="20">
        <v>30</v>
      </c>
      <c r="O20" s="20"/>
      <c r="P20" s="20">
        <v>30</v>
      </c>
      <c r="Q20" s="20">
        <f t="shared" si="0"/>
        <v>240</v>
      </c>
    </row>
    <row r="21" spans="1:17" x14ac:dyDescent="0.3">
      <c r="A21" s="18">
        <v>15</v>
      </c>
      <c r="B21" s="19" t="s">
        <v>33</v>
      </c>
      <c r="C21" s="26">
        <v>41277</v>
      </c>
      <c r="D21" s="20">
        <v>30</v>
      </c>
      <c r="E21" s="20">
        <v>20</v>
      </c>
      <c r="F21" s="20">
        <v>20</v>
      </c>
      <c r="G21" s="20">
        <v>12.5</v>
      </c>
      <c r="H21" s="20">
        <v>40</v>
      </c>
      <c r="I21" s="20">
        <v>0</v>
      </c>
      <c r="J21" s="20">
        <v>20</v>
      </c>
      <c r="K21" s="20">
        <v>20</v>
      </c>
      <c r="L21" s="20">
        <v>20</v>
      </c>
      <c r="M21" s="20">
        <v>20</v>
      </c>
      <c r="N21" s="20">
        <v>0</v>
      </c>
      <c r="O21" s="20"/>
      <c r="P21" s="20"/>
      <c r="Q21" s="20">
        <f t="shared" si="0"/>
        <v>202.5</v>
      </c>
    </row>
    <row r="22" spans="1:17" x14ac:dyDescent="0.3">
      <c r="A22" s="18">
        <v>16</v>
      </c>
      <c r="B22" s="19" t="s">
        <v>38</v>
      </c>
      <c r="C22" s="26" t="s">
        <v>323</v>
      </c>
      <c r="D22" s="20">
        <v>20</v>
      </c>
      <c r="E22" s="20">
        <v>30</v>
      </c>
      <c r="F22" s="20">
        <v>30</v>
      </c>
      <c r="G22" s="20">
        <v>20</v>
      </c>
      <c r="H22" s="20">
        <v>0</v>
      </c>
      <c r="I22" s="20">
        <v>20</v>
      </c>
      <c r="J22" s="20">
        <v>0</v>
      </c>
      <c r="K22" s="20">
        <v>20</v>
      </c>
      <c r="L22" s="20">
        <v>0</v>
      </c>
      <c r="M22" s="20">
        <v>20</v>
      </c>
      <c r="N22" s="20">
        <v>20</v>
      </c>
      <c r="O22" s="20"/>
      <c r="P22" s="20"/>
      <c r="Q22" s="20">
        <f t="shared" si="0"/>
        <v>180</v>
      </c>
    </row>
    <row r="23" spans="1:17" x14ac:dyDescent="0.3">
      <c r="A23" s="18">
        <v>17</v>
      </c>
      <c r="B23" s="19" t="s">
        <v>36</v>
      </c>
      <c r="C23" s="26" t="s">
        <v>273</v>
      </c>
      <c r="D23" s="20">
        <v>30</v>
      </c>
      <c r="E23" s="20">
        <v>0</v>
      </c>
      <c r="F23" s="20">
        <v>20</v>
      </c>
      <c r="G23" s="20">
        <v>20</v>
      </c>
      <c r="H23" s="20">
        <v>10</v>
      </c>
      <c r="I23" s="20">
        <v>12.5</v>
      </c>
      <c r="J23" s="20">
        <v>20</v>
      </c>
      <c r="K23" s="20">
        <v>20</v>
      </c>
      <c r="L23" s="20">
        <v>10</v>
      </c>
      <c r="M23" s="20">
        <v>10</v>
      </c>
      <c r="N23" s="20">
        <v>12.5</v>
      </c>
      <c r="O23" s="20"/>
      <c r="P23" s="20"/>
      <c r="Q23" s="20">
        <f t="shared" si="0"/>
        <v>165</v>
      </c>
    </row>
    <row r="24" spans="1:17" x14ac:dyDescent="0.3">
      <c r="A24" s="18">
        <v>18</v>
      </c>
      <c r="B24" s="19" t="s">
        <v>32</v>
      </c>
      <c r="C24" s="26">
        <v>41842</v>
      </c>
      <c r="D24" s="20">
        <v>40</v>
      </c>
      <c r="E24" s="20">
        <v>0</v>
      </c>
      <c r="F24" s="20">
        <v>20</v>
      </c>
      <c r="G24" s="20">
        <v>20</v>
      </c>
      <c r="H24" s="20">
        <v>10</v>
      </c>
      <c r="I24" s="20">
        <v>12.5</v>
      </c>
      <c r="J24" s="20">
        <v>10</v>
      </c>
      <c r="K24" s="20">
        <v>0</v>
      </c>
      <c r="L24" s="20">
        <v>30</v>
      </c>
      <c r="M24" s="20">
        <v>5</v>
      </c>
      <c r="N24" s="20">
        <v>12.5</v>
      </c>
      <c r="O24" s="20"/>
      <c r="P24" s="20"/>
      <c r="Q24" s="20">
        <f t="shared" si="0"/>
        <v>160</v>
      </c>
    </row>
    <row r="25" spans="1:17" x14ac:dyDescent="0.3">
      <c r="A25" s="18">
        <v>19</v>
      </c>
      <c r="B25" s="19" t="s">
        <v>361</v>
      </c>
      <c r="C25" s="26" t="s">
        <v>362</v>
      </c>
      <c r="D25" s="20">
        <v>0</v>
      </c>
      <c r="E25" s="20">
        <v>0</v>
      </c>
      <c r="F25" s="20">
        <v>20</v>
      </c>
      <c r="G25" s="20">
        <v>0</v>
      </c>
      <c r="H25" s="20">
        <v>20</v>
      </c>
      <c r="I25" s="20">
        <v>12.5</v>
      </c>
      <c r="J25" s="20">
        <v>40</v>
      </c>
      <c r="K25" s="20">
        <v>0</v>
      </c>
      <c r="L25" s="20">
        <v>40</v>
      </c>
      <c r="M25" s="20">
        <v>10</v>
      </c>
      <c r="N25" s="20">
        <v>12.5</v>
      </c>
      <c r="O25" s="20"/>
      <c r="P25" s="20"/>
      <c r="Q25" s="20">
        <f t="shared" si="0"/>
        <v>155</v>
      </c>
    </row>
    <row r="26" spans="1:17" x14ac:dyDescent="0.3">
      <c r="A26" s="18">
        <v>20</v>
      </c>
      <c r="B26" s="19" t="s">
        <v>185</v>
      </c>
      <c r="C26" s="26">
        <v>41787</v>
      </c>
      <c r="D26" s="20">
        <v>30</v>
      </c>
      <c r="E26" s="20">
        <v>20</v>
      </c>
      <c r="F26" s="20">
        <v>20</v>
      </c>
      <c r="G26" s="20">
        <v>12.5</v>
      </c>
      <c r="H26" s="20">
        <v>20</v>
      </c>
      <c r="I26" s="20">
        <v>0</v>
      </c>
      <c r="J26" s="20">
        <v>10</v>
      </c>
      <c r="K26" s="20">
        <v>20</v>
      </c>
      <c r="L26" s="20">
        <v>10</v>
      </c>
      <c r="M26" s="20">
        <v>10</v>
      </c>
      <c r="N26" s="20">
        <v>0</v>
      </c>
      <c r="O26" s="20"/>
      <c r="P26" s="20"/>
      <c r="Q26" s="20">
        <f t="shared" si="0"/>
        <v>152.5</v>
      </c>
    </row>
    <row r="27" spans="1:17" x14ac:dyDescent="0.3">
      <c r="A27" s="18">
        <v>21</v>
      </c>
      <c r="B27" s="19" t="s">
        <v>40</v>
      </c>
      <c r="C27" s="26">
        <v>41707</v>
      </c>
      <c r="D27" s="20">
        <v>20</v>
      </c>
      <c r="E27" s="20">
        <v>0</v>
      </c>
      <c r="F27" s="20">
        <v>30</v>
      </c>
      <c r="G27" s="20">
        <v>0</v>
      </c>
      <c r="H27" s="20">
        <v>0</v>
      </c>
      <c r="I27" s="20">
        <v>0</v>
      </c>
      <c r="J27" s="20">
        <v>30</v>
      </c>
      <c r="K27" s="20">
        <v>20</v>
      </c>
      <c r="L27" s="20">
        <v>20</v>
      </c>
      <c r="M27" s="20">
        <v>5</v>
      </c>
      <c r="N27" s="20">
        <v>12.5</v>
      </c>
      <c r="O27" s="20"/>
      <c r="P27" s="20"/>
      <c r="Q27" s="20">
        <f t="shared" si="0"/>
        <v>137.5</v>
      </c>
    </row>
    <row r="28" spans="1:17" x14ac:dyDescent="0.3">
      <c r="A28" s="18">
        <v>22</v>
      </c>
      <c r="B28" s="19" t="s">
        <v>474</v>
      </c>
      <c r="C28" s="26">
        <v>41890</v>
      </c>
      <c r="D28" s="20">
        <v>0</v>
      </c>
      <c r="E28" s="20">
        <v>0</v>
      </c>
      <c r="F28" s="20">
        <v>0</v>
      </c>
      <c r="G28" s="20">
        <v>0</v>
      </c>
      <c r="H28" s="20">
        <v>20</v>
      </c>
      <c r="I28" s="20">
        <v>0</v>
      </c>
      <c r="J28" s="20">
        <v>20</v>
      </c>
      <c r="K28" s="20">
        <v>30</v>
      </c>
      <c r="L28" s="20">
        <v>20</v>
      </c>
      <c r="M28" s="20">
        <v>5</v>
      </c>
      <c r="N28" s="20">
        <v>12.5</v>
      </c>
      <c r="O28" s="20"/>
      <c r="P28" s="20"/>
      <c r="Q28" s="20">
        <f t="shared" si="0"/>
        <v>107.5</v>
      </c>
    </row>
    <row r="29" spans="1:17" x14ac:dyDescent="0.3">
      <c r="A29" s="18">
        <v>23</v>
      </c>
      <c r="B29" s="19" t="s">
        <v>368</v>
      </c>
      <c r="C29" s="26" t="s">
        <v>369</v>
      </c>
      <c r="D29" s="20">
        <v>0</v>
      </c>
      <c r="E29" s="20">
        <v>0</v>
      </c>
      <c r="F29" s="20">
        <v>10</v>
      </c>
      <c r="G29" s="20">
        <v>0</v>
      </c>
      <c r="H29" s="20">
        <v>0</v>
      </c>
      <c r="I29" s="20">
        <v>0</v>
      </c>
      <c r="J29" s="20">
        <v>20</v>
      </c>
      <c r="K29" s="20">
        <v>30</v>
      </c>
      <c r="L29" s="20">
        <v>20</v>
      </c>
      <c r="M29" s="20">
        <v>5</v>
      </c>
      <c r="N29" s="20">
        <v>0</v>
      </c>
      <c r="O29" s="20"/>
      <c r="P29" s="20"/>
      <c r="Q29" s="20">
        <f t="shared" si="0"/>
        <v>85</v>
      </c>
    </row>
    <row r="30" spans="1:17" x14ac:dyDescent="0.3">
      <c r="A30" s="18">
        <v>24</v>
      </c>
      <c r="B30" s="19" t="s">
        <v>475</v>
      </c>
      <c r="C30" s="26">
        <v>41764</v>
      </c>
      <c r="D30" s="20">
        <v>0</v>
      </c>
      <c r="E30" s="20">
        <v>0</v>
      </c>
      <c r="F30" s="20">
        <v>0</v>
      </c>
      <c r="G30" s="20">
        <v>0</v>
      </c>
      <c r="H30" s="20">
        <v>20</v>
      </c>
      <c r="I30" s="20">
        <v>20</v>
      </c>
      <c r="J30" s="20">
        <v>10</v>
      </c>
      <c r="K30" s="20">
        <v>0</v>
      </c>
      <c r="L30" s="20">
        <v>10</v>
      </c>
      <c r="M30" s="20">
        <v>10</v>
      </c>
      <c r="N30" s="20">
        <v>12.5</v>
      </c>
      <c r="O30" s="20"/>
      <c r="P30" s="20"/>
      <c r="Q30" s="20">
        <f t="shared" si="0"/>
        <v>82.5</v>
      </c>
    </row>
    <row r="31" spans="1:17" x14ac:dyDescent="0.3">
      <c r="A31" s="18">
        <v>25</v>
      </c>
      <c r="B31" s="19" t="s">
        <v>35</v>
      </c>
      <c r="C31" s="26">
        <v>41781</v>
      </c>
      <c r="D31" s="20">
        <v>20</v>
      </c>
      <c r="E31" s="20">
        <v>0</v>
      </c>
      <c r="F31" s="20">
        <v>10</v>
      </c>
      <c r="G31" s="20">
        <v>0</v>
      </c>
      <c r="H31" s="20">
        <v>10</v>
      </c>
      <c r="I31" s="20">
        <v>20</v>
      </c>
      <c r="J31" s="68">
        <v>0</v>
      </c>
      <c r="K31" s="20">
        <v>0</v>
      </c>
      <c r="L31" s="20">
        <v>0</v>
      </c>
      <c r="M31" s="20">
        <v>5</v>
      </c>
      <c r="N31" s="20">
        <v>0</v>
      </c>
      <c r="O31" s="20"/>
      <c r="P31" s="20"/>
      <c r="Q31" s="20">
        <f t="shared" si="0"/>
        <v>65</v>
      </c>
    </row>
    <row r="32" spans="1:17" x14ac:dyDescent="0.3">
      <c r="A32" s="18">
        <v>26</v>
      </c>
      <c r="B32" s="19" t="s">
        <v>373</v>
      </c>
      <c r="C32" s="26" t="s">
        <v>372</v>
      </c>
      <c r="D32" s="20">
        <v>0</v>
      </c>
      <c r="E32" s="20">
        <v>0</v>
      </c>
      <c r="F32" s="20">
        <v>20</v>
      </c>
      <c r="G32" s="20">
        <v>0</v>
      </c>
      <c r="H32" s="20">
        <v>20</v>
      </c>
      <c r="I32" s="20">
        <v>12.5</v>
      </c>
      <c r="J32" s="20">
        <v>10</v>
      </c>
      <c r="K32" s="20">
        <v>0</v>
      </c>
      <c r="L32" s="20">
        <v>0</v>
      </c>
      <c r="M32" s="20">
        <v>0</v>
      </c>
      <c r="N32" s="20">
        <v>0</v>
      </c>
      <c r="O32" s="20"/>
      <c r="P32" s="20"/>
      <c r="Q32" s="20">
        <f t="shared" si="0"/>
        <v>62.5</v>
      </c>
    </row>
    <row r="33" spans="1:17" x14ac:dyDescent="0.3">
      <c r="A33" s="18">
        <v>27</v>
      </c>
      <c r="B33" s="19" t="s">
        <v>363</v>
      </c>
      <c r="C33" s="26">
        <v>41765</v>
      </c>
      <c r="D33" s="20">
        <v>0</v>
      </c>
      <c r="E33" s="20">
        <v>0</v>
      </c>
      <c r="F33" s="20">
        <v>10</v>
      </c>
      <c r="G33" s="20">
        <v>0</v>
      </c>
      <c r="H33" s="20">
        <v>20</v>
      </c>
      <c r="I33" s="20">
        <v>0</v>
      </c>
      <c r="J33" s="20">
        <v>20</v>
      </c>
      <c r="K33" s="20">
        <v>10</v>
      </c>
      <c r="L33" s="20">
        <v>0</v>
      </c>
      <c r="M33" s="20">
        <v>0</v>
      </c>
      <c r="N33" s="20">
        <v>0</v>
      </c>
      <c r="O33" s="20"/>
      <c r="P33" s="20"/>
      <c r="Q33" s="20">
        <f t="shared" si="0"/>
        <v>60</v>
      </c>
    </row>
    <row r="34" spans="1:17" x14ac:dyDescent="0.3">
      <c r="A34" s="18">
        <v>27</v>
      </c>
      <c r="B34" s="19" t="s">
        <v>45</v>
      </c>
      <c r="C34" s="26" t="s">
        <v>585</v>
      </c>
      <c r="D34" s="20">
        <v>0</v>
      </c>
      <c r="E34" s="20">
        <v>0</v>
      </c>
      <c r="F34" s="20">
        <v>0</v>
      </c>
      <c r="G34" s="20">
        <v>0</v>
      </c>
      <c r="H34" s="20">
        <v>10</v>
      </c>
      <c r="I34" s="20">
        <v>0</v>
      </c>
      <c r="J34" s="20">
        <v>0</v>
      </c>
      <c r="K34" s="20">
        <v>30</v>
      </c>
      <c r="L34" s="20">
        <v>20</v>
      </c>
      <c r="M34" s="20">
        <v>0</v>
      </c>
      <c r="N34" s="20">
        <v>0</v>
      </c>
      <c r="O34" s="20"/>
      <c r="P34" s="20"/>
      <c r="Q34" s="20">
        <f t="shared" si="0"/>
        <v>60</v>
      </c>
    </row>
    <row r="35" spans="1:17" x14ac:dyDescent="0.3">
      <c r="A35" s="18">
        <v>29</v>
      </c>
      <c r="B35" s="19" t="s">
        <v>536</v>
      </c>
      <c r="C35" s="26" t="s">
        <v>584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20</v>
      </c>
      <c r="K35" s="20">
        <v>20</v>
      </c>
      <c r="L35" s="20">
        <v>10</v>
      </c>
      <c r="M35" s="20">
        <v>5</v>
      </c>
      <c r="N35" s="20">
        <v>0</v>
      </c>
      <c r="O35" s="20"/>
      <c r="P35" s="20"/>
      <c r="Q35" s="20">
        <f t="shared" si="0"/>
        <v>55</v>
      </c>
    </row>
    <row r="36" spans="1:17" x14ac:dyDescent="0.3">
      <c r="A36" s="18">
        <v>30</v>
      </c>
      <c r="B36" s="19" t="s">
        <v>476</v>
      </c>
      <c r="C36" s="26">
        <v>41456</v>
      </c>
      <c r="D36" s="20">
        <v>0</v>
      </c>
      <c r="E36" s="20">
        <v>0</v>
      </c>
      <c r="F36" s="20">
        <v>0</v>
      </c>
      <c r="G36" s="20">
        <v>0</v>
      </c>
      <c r="H36" s="20">
        <v>20</v>
      </c>
      <c r="I36" s="20">
        <v>0</v>
      </c>
      <c r="J36" s="68">
        <v>0</v>
      </c>
      <c r="K36" s="20">
        <v>20</v>
      </c>
      <c r="L36" s="20">
        <v>0</v>
      </c>
      <c r="M36" s="20">
        <v>10</v>
      </c>
      <c r="N36" s="20">
        <v>0</v>
      </c>
      <c r="O36" s="20"/>
      <c r="P36" s="20"/>
      <c r="Q36" s="20">
        <f t="shared" si="0"/>
        <v>50</v>
      </c>
    </row>
    <row r="37" spans="1:17" x14ac:dyDescent="0.3">
      <c r="A37" s="18">
        <v>31</v>
      </c>
      <c r="B37" s="19" t="s">
        <v>374</v>
      </c>
      <c r="C37" s="26">
        <v>41305</v>
      </c>
      <c r="D37" s="20">
        <v>0</v>
      </c>
      <c r="E37" s="20">
        <v>0</v>
      </c>
      <c r="F37" s="20">
        <v>20</v>
      </c>
      <c r="G37" s="20">
        <v>0</v>
      </c>
      <c r="H37" s="20">
        <v>0</v>
      </c>
      <c r="I37" s="20">
        <v>0</v>
      </c>
      <c r="J37" s="68">
        <v>0</v>
      </c>
      <c r="K37" s="20">
        <v>0</v>
      </c>
      <c r="L37" s="20">
        <v>0</v>
      </c>
      <c r="M37" s="20">
        <v>5</v>
      </c>
      <c r="N37" s="20">
        <v>20</v>
      </c>
      <c r="O37" s="20"/>
      <c r="P37" s="20"/>
      <c r="Q37" s="20">
        <f t="shared" si="0"/>
        <v>45</v>
      </c>
    </row>
    <row r="38" spans="1:17" x14ac:dyDescent="0.3">
      <c r="A38" s="18">
        <v>32</v>
      </c>
      <c r="B38" s="19" t="s">
        <v>365</v>
      </c>
      <c r="C38" s="26" t="s">
        <v>364</v>
      </c>
      <c r="D38" s="20">
        <v>0</v>
      </c>
      <c r="E38" s="20">
        <v>0</v>
      </c>
      <c r="F38" s="20">
        <v>10</v>
      </c>
      <c r="G38" s="20">
        <v>0</v>
      </c>
      <c r="H38" s="20">
        <v>30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/>
      <c r="P38" s="20"/>
      <c r="Q38" s="20">
        <f t="shared" si="0"/>
        <v>40</v>
      </c>
    </row>
    <row r="39" spans="1:17" x14ac:dyDescent="0.3">
      <c r="A39" s="18">
        <v>33</v>
      </c>
      <c r="B39" s="19" t="s">
        <v>605</v>
      </c>
      <c r="C39" s="26">
        <v>41686</v>
      </c>
      <c r="D39" s="20"/>
      <c r="E39" s="20"/>
      <c r="F39" s="20"/>
      <c r="G39" s="20"/>
      <c r="H39" s="20"/>
      <c r="I39" s="20"/>
      <c r="J39" s="20"/>
      <c r="K39" s="20"/>
      <c r="L39" s="20">
        <v>30</v>
      </c>
      <c r="M39" s="20">
        <v>0</v>
      </c>
      <c r="N39" s="20">
        <v>0</v>
      </c>
      <c r="O39" s="20"/>
      <c r="P39" s="20"/>
      <c r="Q39" s="20">
        <f t="shared" si="0"/>
        <v>30</v>
      </c>
    </row>
    <row r="40" spans="1:17" x14ac:dyDescent="0.3">
      <c r="A40" s="18">
        <v>33</v>
      </c>
      <c r="B40" s="19" t="s">
        <v>555</v>
      </c>
      <c r="C40" s="26" t="s">
        <v>583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20</v>
      </c>
      <c r="L40" s="20">
        <v>0</v>
      </c>
      <c r="M40" s="20">
        <v>10</v>
      </c>
      <c r="N40" s="20">
        <v>0</v>
      </c>
      <c r="O40" s="20"/>
      <c r="P40" s="20"/>
      <c r="Q40" s="20">
        <f t="shared" si="0"/>
        <v>30</v>
      </c>
    </row>
    <row r="41" spans="1:17" x14ac:dyDescent="0.3">
      <c r="A41" s="18">
        <v>35</v>
      </c>
      <c r="B41" s="19" t="s">
        <v>606</v>
      </c>
      <c r="C41" s="26" t="s">
        <v>620</v>
      </c>
      <c r="D41" s="20"/>
      <c r="E41" s="20"/>
      <c r="F41" s="20"/>
      <c r="G41" s="20"/>
      <c r="H41" s="20"/>
      <c r="I41" s="20"/>
      <c r="J41" s="20"/>
      <c r="K41" s="20"/>
      <c r="L41" s="20">
        <v>20</v>
      </c>
      <c r="M41" s="20">
        <v>5</v>
      </c>
      <c r="N41" s="20">
        <v>0</v>
      </c>
      <c r="O41" s="20"/>
      <c r="P41" s="20"/>
      <c r="Q41" s="20">
        <f t="shared" si="0"/>
        <v>25</v>
      </c>
    </row>
    <row r="42" spans="1:17" x14ac:dyDescent="0.3">
      <c r="A42" s="18">
        <v>36</v>
      </c>
      <c r="B42" s="19" t="s">
        <v>607</v>
      </c>
      <c r="C42" s="26">
        <v>41787</v>
      </c>
      <c r="D42" s="20"/>
      <c r="E42" s="20"/>
      <c r="F42" s="20"/>
      <c r="G42" s="20"/>
      <c r="H42" s="20"/>
      <c r="I42" s="20"/>
      <c r="J42" s="20"/>
      <c r="K42" s="20"/>
      <c r="L42" s="20">
        <v>10</v>
      </c>
      <c r="M42" s="20">
        <v>10</v>
      </c>
      <c r="N42" s="20">
        <v>0</v>
      </c>
      <c r="O42" s="20"/>
      <c r="P42" s="20"/>
      <c r="Q42" s="20">
        <f t="shared" si="0"/>
        <v>20</v>
      </c>
    </row>
    <row r="43" spans="1:17" x14ac:dyDescent="0.3">
      <c r="A43" s="18">
        <v>36</v>
      </c>
      <c r="B43" s="19" t="s">
        <v>367</v>
      </c>
      <c r="C43" s="26" t="s">
        <v>366</v>
      </c>
      <c r="D43" s="20">
        <v>0</v>
      </c>
      <c r="E43" s="20">
        <v>0</v>
      </c>
      <c r="F43" s="20">
        <v>10</v>
      </c>
      <c r="G43" s="20">
        <v>0</v>
      </c>
      <c r="H43" s="20">
        <v>0</v>
      </c>
      <c r="I43" s="20">
        <v>0</v>
      </c>
      <c r="J43" s="20">
        <v>10</v>
      </c>
      <c r="K43" s="20">
        <v>0</v>
      </c>
      <c r="L43" s="20">
        <v>0</v>
      </c>
      <c r="M43" s="20">
        <v>0</v>
      </c>
      <c r="N43" s="20">
        <v>0</v>
      </c>
      <c r="O43" s="20"/>
      <c r="P43" s="20"/>
      <c r="Q43" s="20">
        <f t="shared" si="0"/>
        <v>20</v>
      </c>
    </row>
    <row r="44" spans="1:17" x14ac:dyDescent="0.3">
      <c r="A44" s="18">
        <v>36</v>
      </c>
      <c r="B44" s="19" t="s">
        <v>511</v>
      </c>
      <c r="C44" s="26">
        <v>42403</v>
      </c>
      <c r="D44" s="20"/>
      <c r="E44" s="20"/>
      <c r="F44" s="20"/>
      <c r="G44" s="20"/>
      <c r="H44" s="20"/>
      <c r="I44" s="20"/>
      <c r="J44" s="20"/>
      <c r="K44" s="20"/>
      <c r="L44" s="20"/>
      <c r="M44" s="20">
        <v>20</v>
      </c>
      <c r="N44" s="20">
        <v>0</v>
      </c>
      <c r="O44" s="20"/>
      <c r="P44" s="20"/>
      <c r="Q44" s="20">
        <f t="shared" si="0"/>
        <v>20</v>
      </c>
    </row>
    <row r="45" spans="1:17" x14ac:dyDescent="0.3">
      <c r="A45" s="18">
        <v>39</v>
      </c>
      <c r="B45" s="19" t="s">
        <v>633</v>
      </c>
      <c r="C45" s="26">
        <v>41723</v>
      </c>
      <c r="D45" s="20"/>
      <c r="E45" s="20"/>
      <c r="F45" s="20"/>
      <c r="G45" s="20"/>
      <c r="H45" s="20"/>
      <c r="I45" s="20"/>
      <c r="J45" s="20"/>
      <c r="K45" s="20"/>
      <c r="L45" s="20"/>
      <c r="M45" s="20">
        <v>10</v>
      </c>
      <c r="N45" s="20">
        <v>0</v>
      </c>
      <c r="O45" s="20"/>
      <c r="P45" s="20"/>
      <c r="Q45" s="20">
        <f t="shared" si="0"/>
        <v>10</v>
      </c>
    </row>
    <row r="46" spans="1:17" x14ac:dyDescent="0.3">
      <c r="A46" s="18">
        <v>40</v>
      </c>
      <c r="B46" s="19" t="s">
        <v>46</v>
      </c>
      <c r="C46" s="26">
        <v>42132</v>
      </c>
      <c r="D46" s="20"/>
      <c r="E46" s="20"/>
      <c r="F46" s="20"/>
      <c r="G46" s="20"/>
      <c r="H46" s="20"/>
      <c r="I46" s="20"/>
      <c r="J46" s="20"/>
      <c r="K46" s="20"/>
      <c r="L46" s="20"/>
      <c r="M46" s="20">
        <v>5</v>
      </c>
      <c r="N46" s="20">
        <v>0</v>
      </c>
      <c r="O46" s="20"/>
      <c r="P46" s="20"/>
      <c r="Q46" s="20">
        <f t="shared" si="0"/>
        <v>5</v>
      </c>
    </row>
    <row r="47" spans="1:17" x14ac:dyDescent="0.3">
      <c r="A47" s="18">
        <v>40</v>
      </c>
      <c r="B47" s="19" t="s">
        <v>634</v>
      </c>
      <c r="C47" s="26">
        <v>41189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5</v>
      </c>
      <c r="N47" s="20">
        <v>0</v>
      </c>
      <c r="O47" s="20"/>
      <c r="P47" s="20"/>
      <c r="Q47" s="20">
        <f t="shared" si="0"/>
        <v>5</v>
      </c>
    </row>
    <row r="48" spans="1:17" x14ac:dyDescent="0.3">
      <c r="A48" s="18">
        <v>40</v>
      </c>
      <c r="B48" s="19" t="s">
        <v>635</v>
      </c>
      <c r="C48" s="26">
        <v>41674</v>
      </c>
      <c r="D48" s="20"/>
      <c r="E48" s="20"/>
      <c r="F48" s="20"/>
      <c r="G48" s="20"/>
      <c r="H48" s="20"/>
      <c r="I48" s="20"/>
      <c r="J48" s="20"/>
      <c r="K48" s="20"/>
      <c r="L48" s="20"/>
      <c r="M48" s="20">
        <v>5</v>
      </c>
      <c r="N48" s="20">
        <v>0</v>
      </c>
      <c r="O48" s="20"/>
      <c r="P48" s="20"/>
      <c r="Q48" s="20">
        <f t="shared" si="0"/>
        <v>5</v>
      </c>
    </row>
    <row r="49" spans="1:17" x14ac:dyDescent="0.3">
      <c r="A49" s="18"/>
      <c r="B49" s="19"/>
      <c r="C49" s="26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>
        <f t="shared" si="0"/>
        <v>0</v>
      </c>
    </row>
    <row r="50" spans="1:17" x14ac:dyDescent="0.3">
      <c r="A50" s="18"/>
      <c r="B50" s="19"/>
      <c r="C50" s="26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>
        <f t="shared" si="0"/>
        <v>0</v>
      </c>
    </row>
  </sheetData>
  <autoFilter ref="A6:Q6" xr:uid="{00000000-0009-0000-0000-000006000000}">
    <sortState xmlns:xlrd2="http://schemas.microsoft.com/office/spreadsheetml/2017/richdata2" ref="A7:Q50">
      <sortCondition descending="1" ref="Q6"/>
    </sortState>
  </autoFilter>
  <mergeCells count="8">
    <mergeCell ref="A1:Q1"/>
    <mergeCell ref="A2:Q2"/>
    <mergeCell ref="A3:Q3"/>
    <mergeCell ref="A4:Q4"/>
    <mergeCell ref="A5:C5"/>
    <mergeCell ref="D5:E5"/>
    <mergeCell ref="F5:G5"/>
    <mergeCell ref="H5:I5"/>
  </mergeCells>
  <conditionalFormatting sqref="B1:B1048576">
    <cfRule type="duplicateValues" dxfId="18" priority="5"/>
  </conditionalFormatting>
  <conditionalFormatting sqref="Q1:Q6 Q51:Q1048576">
    <cfRule type="duplicateValues" dxfId="17" priority="2"/>
  </conditionalFormatting>
  <conditionalFormatting sqref="Q1:Q6 Q82:Q1048576">
    <cfRule type="duplicateValues" dxfId="16" priority="4"/>
  </conditionalFormatting>
  <conditionalFormatting sqref="Q1:Q8 Q51:Q1048576">
    <cfRule type="duplicateValues" dxfId="15" priority="1"/>
  </conditionalFormatting>
  <printOptions horizontalCentered="1" verticalCentered="1"/>
  <pageMargins left="0.39370078740157483" right="0.39370078740157483" top="0.39370078740157483" bottom="0.39370078740157483" header="0" footer="0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  <pageSetUpPr fitToPage="1"/>
  </sheetPr>
  <dimension ref="A1:AQ92"/>
  <sheetViews>
    <sheetView showGridLines="0" tabSelected="1" view="pageBreakPreview" zoomScale="87" zoomScaleNormal="75" zoomScaleSheetLayoutView="87" workbookViewId="0">
      <pane xSplit="2" ySplit="5" topLeftCell="C15" activePane="bottomRight" state="frozen"/>
      <selection activeCell="N5" sqref="D1:N1048576"/>
      <selection pane="topRight" activeCell="N5" sqref="D1:N1048576"/>
      <selection pane="bottomLeft" activeCell="N5" sqref="D1:N1048576"/>
      <selection pane="bottomRight" activeCell="AQ23" sqref="AQ23"/>
    </sheetView>
  </sheetViews>
  <sheetFormatPr baseColWidth="10" defaultColWidth="17.44140625" defaultRowHeight="18" x14ac:dyDescent="0.3"/>
  <cols>
    <col min="1" max="1" width="17.44140625" style="27" bestFit="1" customWidth="1"/>
    <col min="2" max="2" width="37.21875" style="28" bestFit="1" customWidth="1"/>
    <col min="3" max="3" width="28" style="23" bestFit="1" customWidth="1"/>
    <col min="4" max="4" width="18.21875" style="23" hidden="1" customWidth="1"/>
    <col min="5" max="5" width="14.77734375" style="23" hidden="1" customWidth="1"/>
    <col min="6" max="6" width="18.21875" style="23" hidden="1" customWidth="1"/>
    <col min="7" max="7" width="14.77734375" style="23" hidden="1" customWidth="1"/>
    <col min="8" max="8" width="18.21875" style="23" hidden="1" customWidth="1"/>
    <col min="9" max="9" width="14.77734375" style="23" hidden="1" customWidth="1"/>
    <col min="10" max="10" width="18.21875" style="23" hidden="1" customWidth="1"/>
    <col min="11" max="13" width="18.21875" style="29" hidden="1" customWidth="1"/>
    <col min="14" max="14" width="24.33203125" style="29" hidden="1" customWidth="1"/>
    <col min="15" max="15" width="14.77734375" style="29" hidden="1" customWidth="1"/>
    <col min="16" max="16" width="18.21875" style="29" hidden="1" customWidth="1"/>
    <col min="17" max="17" width="14.77734375" style="29" hidden="1" customWidth="1"/>
    <col min="18" max="18" width="18.21875" style="29" hidden="1" customWidth="1"/>
    <col min="19" max="19" width="14.77734375" style="29" hidden="1" customWidth="1"/>
    <col min="20" max="20" width="18.21875" style="29" hidden="1" customWidth="1"/>
    <col min="21" max="21" width="41.77734375" style="29" hidden="1" customWidth="1"/>
    <col min="22" max="22" width="14.77734375" style="29" hidden="1" customWidth="1"/>
    <col min="23" max="24" width="18.21875" style="29" hidden="1" customWidth="1"/>
    <col min="25" max="25" width="14.77734375" style="29" hidden="1" customWidth="1"/>
    <col min="26" max="26" width="17.6640625" style="29" hidden="1" customWidth="1"/>
    <col min="27" max="27" width="18.21875" style="29" hidden="1" customWidth="1"/>
    <col min="28" max="29" width="14.77734375" style="29" hidden="1" customWidth="1"/>
    <col min="30" max="30" width="18.21875" style="29" hidden="1" customWidth="1"/>
    <col min="31" max="31" width="14.77734375" style="29" hidden="1" customWidth="1"/>
    <col min="32" max="33" width="18.21875" style="29" hidden="1" customWidth="1"/>
    <col min="34" max="34" width="14.77734375" style="29" hidden="1" customWidth="1"/>
    <col min="35" max="35" width="18.21875" style="29" hidden="1" customWidth="1"/>
    <col min="36" max="36" width="14.77734375" style="29" hidden="1" customWidth="1"/>
    <col min="37" max="37" width="13.6640625" style="29" hidden="1" customWidth="1"/>
    <col min="38" max="38" width="16" style="29" hidden="1" customWidth="1"/>
    <col min="39" max="39" width="13.6640625" style="29" hidden="1" customWidth="1"/>
    <col min="40" max="40" width="16" style="29" hidden="1" customWidth="1"/>
    <col min="41" max="41" width="18.21875" style="29" hidden="1" customWidth="1"/>
    <col min="42" max="42" width="14.77734375" style="29" hidden="1" customWidth="1"/>
    <col min="43" max="43" width="15.44140625" style="29" bestFit="1" customWidth="1"/>
    <col min="44" max="16384" width="17.44140625" style="23"/>
  </cols>
  <sheetData>
    <row r="1" spans="1:43" s="1" customFormat="1" ht="25.8" x14ac:dyDescent="0.3">
      <c r="A1" s="106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8"/>
    </row>
    <row r="2" spans="1:43" s="1" customFormat="1" ht="25.8" x14ac:dyDescent="0.3">
      <c r="A2" s="109" t="s">
        <v>11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1"/>
    </row>
    <row r="3" spans="1:43" s="1" customFormat="1" ht="25.8" x14ac:dyDescent="0.3">
      <c r="A3" s="112">
        <f ca="1">TODAY()</f>
        <v>46006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4"/>
    </row>
    <row r="4" spans="1:43" s="1" customFormat="1" ht="26.4" thickBot="1" x14ac:dyDescent="0.35">
      <c r="A4" s="115" t="s">
        <v>267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7"/>
    </row>
    <row r="5" spans="1:43" s="7" customFormat="1" ht="54.6" thickBot="1" x14ac:dyDescent="0.35">
      <c r="A5" s="127" t="s">
        <v>10</v>
      </c>
      <c r="B5" s="128"/>
      <c r="C5" s="129"/>
      <c r="D5" s="121" t="s">
        <v>12</v>
      </c>
      <c r="E5" s="122"/>
      <c r="F5" s="121" t="s">
        <v>13</v>
      </c>
      <c r="G5" s="122"/>
      <c r="H5" s="121" t="s">
        <v>14</v>
      </c>
      <c r="I5" s="123"/>
      <c r="J5" s="2" t="s">
        <v>15</v>
      </c>
      <c r="K5" s="2" t="s">
        <v>16</v>
      </c>
      <c r="L5" s="2" t="s">
        <v>17</v>
      </c>
      <c r="M5" s="2" t="s">
        <v>18</v>
      </c>
      <c r="N5" s="2" t="s">
        <v>19</v>
      </c>
      <c r="O5" s="97" t="s">
        <v>331</v>
      </c>
      <c r="P5" s="98"/>
      <c r="Q5" s="95" t="s">
        <v>463</v>
      </c>
      <c r="R5" s="96"/>
      <c r="S5" s="95" t="s">
        <v>464</v>
      </c>
      <c r="T5" s="96"/>
      <c r="U5" s="5" t="s">
        <v>467</v>
      </c>
      <c r="V5" s="95" t="s">
        <v>534</v>
      </c>
      <c r="W5" s="96"/>
      <c r="X5" s="95" t="s">
        <v>535</v>
      </c>
      <c r="Y5" s="96"/>
      <c r="Z5" s="5" t="s">
        <v>553</v>
      </c>
      <c r="AA5" s="95" t="s">
        <v>552</v>
      </c>
      <c r="AB5" s="96"/>
      <c r="AC5" s="95" t="s">
        <v>588</v>
      </c>
      <c r="AD5" s="96"/>
      <c r="AE5" s="95" t="s">
        <v>596</v>
      </c>
      <c r="AF5" s="96"/>
      <c r="AG5" s="95" t="s">
        <v>622</v>
      </c>
      <c r="AH5" s="96"/>
      <c r="AI5" s="95" t="s">
        <v>666</v>
      </c>
      <c r="AJ5" s="96"/>
      <c r="AK5" s="95" t="s">
        <v>687</v>
      </c>
      <c r="AL5" s="96"/>
      <c r="AM5" s="95" t="s">
        <v>685</v>
      </c>
      <c r="AN5" s="96"/>
      <c r="AO5" s="103" t="s">
        <v>682</v>
      </c>
      <c r="AP5" s="104"/>
      <c r="AQ5" s="6" t="s">
        <v>4</v>
      </c>
    </row>
    <row r="6" spans="1:43" s="7" customFormat="1" ht="18.600000000000001" thickBot="1" x14ac:dyDescent="0.35">
      <c r="A6" s="8" t="s">
        <v>6</v>
      </c>
      <c r="B6" s="9" t="s">
        <v>1</v>
      </c>
      <c r="C6" s="10" t="s">
        <v>0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1" t="s">
        <v>3</v>
      </c>
      <c r="J6" s="11" t="s">
        <v>2</v>
      </c>
      <c r="K6" s="11" t="s">
        <v>2</v>
      </c>
      <c r="L6" s="11" t="s">
        <v>2</v>
      </c>
      <c r="M6" s="12" t="s">
        <v>2</v>
      </c>
      <c r="N6" s="13" t="s">
        <v>3</v>
      </c>
      <c r="O6" s="14" t="s">
        <v>3</v>
      </c>
      <c r="P6" s="14" t="s">
        <v>2</v>
      </c>
      <c r="Q6" s="15" t="s">
        <v>3</v>
      </c>
      <c r="R6" s="15" t="s">
        <v>2</v>
      </c>
      <c r="S6" s="15" t="s">
        <v>3</v>
      </c>
      <c r="T6" s="15" t="s">
        <v>2</v>
      </c>
      <c r="U6" s="15"/>
      <c r="V6" s="15" t="s">
        <v>3</v>
      </c>
      <c r="W6" s="15" t="s">
        <v>2</v>
      </c>
      <c r="X6" s="15" t="s">
        <v>2</v>
      </c>
      <c r="Y6" s="15" t="s">
        <v>3</v>
      </c>
      <c r="Z6" s="15" t="s">
        <v>3</v>
      </c>
      <c r="AA6" s="16" t="s">
        <v>2</v>
      </c>
      <c r="AB6" s="16" t="s">
        <v>3</v>
      </c>
      <c r="AC6" s="15" t="s">
        <v>3</v>
      </c>
      <c r="AD6" s="16" t="s">
        <v>2</v>
      </c>
      <c r="AE6" s="15" t="s">
        <v>3</v>
      </c>
      <c r="AF6" s="16" t="s">
        <v>2</v>
      </c>
      <c r="AG6" s="74" t="s">
        <v>2</v>
      </c>
      <c r="AH6" s="74" t="s">
        <v>3</v>
      </c>
      <c r="AI6" s="74" t="s">
        <v>2</v>
      </c>
      <c r="AJ6" s="74" t="s">
        <v>3</v>
      </c>
      <c r="AK6" s="74" t="s">
        <v>684</v>
      </c>
      <c r="AL6" s="74" t="s">
        <v>683</v>
      </c>
      <c r="AM6" s="74" t="s">
        <v>684</v>
      </c>
      <c r="AN6" s="74" t="s">
        <v>683</v>
      </c>
      <c r="AO6" s="74" t="s">
        <v>2</v>
      </c>
      <c r="AP6" s="74" t="s">
        <v>3</v>
      </c>
      <c r="AQ6" s="17" t="s">
        <v>333</v>
      </c>
    </row>
    <row r="7" spans="1:43" x14ac:dyDescent="0.3">
      <c r="A7" s="18">
        <v>1</v>
      </c>
      <c r="B7" s="19" t="s">
        <v>48</v>
      </c>
      <c r="C7" s="63" t="s">
        <v>324</v>
      </c>
      <c r="D7" s="20">
        <v>250</v>
      </c>
      <c r="E7" s="20">
        <v>45</v>
      </c>
      <c r="F7" s="21">
        <v>250</v>
      </c>
      <c r="G7" s="21">
        <v>0</v>
      </c>
      <c r="H7" s="20">
        <v>250</v>
      </c>
      <c r="I7" s="20">
        <v>62.5</v>
      </c>
      <c r="J7" s="20">
        <v>250</v>
      </c>
      <c r="K7" s="20">
        <v>250</v>
      </c>
      <c r="L7" s="20">
        <v>250</v>
      </c>
      <c r="M7" s="20">
        <v>180</v>
      </c>
      <c r="N7" s="20">
        <v>62.5</v>
      </c>
      <c r="O7" s="20">
        <v>11.25</v>
      </c>
      <c r="P7" s="20">
        <v>30</v>
      </c>
      <c r="Q7" s="22">
        <v>18.75</v>
      </c>
      <c r="R7" s="22">
        <v>0</v>
      </c>
      <c r="S7" s="22"/>
      <c r="T7" s="22"/>
      <c r="U7" s="22">
        <v>65</v>
      </c>
      <c r="V7" s="22"/>
      <c r="W7" s="22"/>
      <c r="X7" s="22"/>
      <c r="Y7" s="22"/>
      <c r="Z7" s="22"/>
      <c r="AA7" s="22">
        <v>100</v>
      </c>
      <c r="AB7" s="22">
        <v>40</v>
      </c>
      <c r="AC7" s="21"/>
      <c r="AD7" s="21"/>
      <c r="AE7" s="21"/>
      <c r="AF7" s="21"/>
      <c r="AG7" s="21">
        <v>375</v>
      </c>
      <c r="AH7" s="21">
        <v>187.5</v>
      </c>
      <c r="AI7" s="21">
        <v>270</v>
      </c>
      <c r="AJ7" s="21">
        <v>93.75</v>
      </c>
      <c r="AK7" s="21"/>
      <c r="AL7" s="21"/>
      <c r="AM7" s="21">
        <v>18.75</v>
      </c>
      <c r="AN7" s="21">
        <v>60</v>
      </c>
      <c r="AO7" s="21"/>
      <c r="AP7" s="21"/>
      <c r="AQ7" s="21">
        <f t="shared" ref="AQ7:AQ38" si="0">+SUM(D7:AP7)</f>
        <v>3120</v>
      </c>
    </row>
    <row r="8" spans="1:43" x14ac:dyDescent="0.3">
      <c r="A8" s="18">
        <v>2</v>
      </c>
      <c r="B8" s="19" t="s">
        <v>50</v>
      </c>
      <c r="C8" s="63" t="s">
        <v>324</v>
      </c>
      <c r="D8" s="20">
        <v>120</v>
      </c>
      <c r="E8" s="20">
        <v>45</v>
      </c>
      <c r="F8" s="21">
        <v>120</v>
      </c>
      <c r="G8" s="21">
        <v>0</v>
      </c>
      <c r="H8" s="20">
        <v>120</v>
      </c>
      <c r="I8" s="20">
        <v>62.5</v>
      </c>
      <c r="J8" s="20">
        <v>180</v>
      </c>
      <c r="K8" s="20">
        <v>180</v>
      </c>
      <c r="L8" s="20">
        <v>180</v>
      </c>
      <c r="M8" s="20">
        <v>270</v>
      </c>
      <c r="N8" s="20">
        <v>62.5</v>
      </c>
      <c r="O8" s="20">
        <v>11.25</v>
      </c>
      <c r="P8" s="20">
        <v>30</v>
      </c>
      <c r="Q8" s="22">
        <v>18.75</v>
      </c>
      <c r="R8" s="22">
        <v>15</v>
      </c>
      <c r="S8" s="22"/>
      <c r="T8" s="22"/>
      <c r="U8" s="22">
        <v>65</v>
      </c>
      <c r="V8" s="22"/>
      <c r="W8" s="22"/>
      <c r="X8" s="22"/>
      <c r="Y8" s="22"/>
      <c r="Z8" s="22"/>
      <c r="AA8" s="22">
        <v>20</v>
      </c>
      <c r="AB8" s="22">
        <v>15</v>
      </c>
      <c r="AC8" s="21"/>
      <c r="AD8" s="21"/>
      <c r="AE8" s="21"/>
      <c r="AF8" s="21"/>
      <c r="AG8" s="21">
        <v>180</v>
      </c>
      <c r="AH8" s="21">
        <v>187.5</v>
      </c>
      <c r="AI8" s="21">
        <v>180</v>
      </c>
      <c r="AJ8" s="21">
        <v>93.75</v>
      </c>
      <c r="AK8" s="21"/>
      <c r="AL8" s="21"/>
      <c r="AM8" s="21">
        <v>18.75</v>
      </c>
      <c r="AN8" s="21">
        <v>36</v>
      </c>
      <c r="AO8" s="21"/>
      <c r="AP8" s="21"/>
      <c r="AQ8" s="21">
        <f t="shared" si="0"/>
        <v>2211</v>
      </c>
    </row>
    <row r="9" spans="1:43" x14ac:dyDescent="0.3">
      <c r="A9" s="18">
        <v>3</v>
      </c>
      <c r="B9" s="19" t="s">
        <v>49</v>
      </c>
      <c r="C9" s="63" t="s">
        <v>293</v>
      </c>
      <c r="D9" s="20">
        <v>180</v>
      </c>
      <c r="E9" s="20">
        <v>62.5</v>
      </c>
      <c r="F9" s="21">
        <v>180</v>
      </c>
      <c r="G9" s="21">
        <v>0</v>
      </c>
      <c r="H9" s="20">
        <v>180</v>
      </c>
      <c r="I9" s="20">
        <v>45</v>
      </c>
      <c r="J9" s="20">
        <v>110</v>
      </c>
      <c r="K9" s="20">
        <v>110</v>
      </c>
      <c r="L9" s="20">
        <v>80</v>
      </c>
      <c r="M9" s="20">
        <v>180</v>
      </c>
      <c r="N9" s="20">
        <v>45</v>
      </c>
      <c r="O9" s="20">
        <v>6.25</v>
      </c>
      <c r="P9" s="20">
        <v>30</v>
      </c>
      <c r="Q9" s="22">
        <v>3</v>
      </c>
      <c r="R9" s="22">
        <v>15</v>
      </c>
      <c r="S9" s="22"/>
      <c r="T9" s="22"/>
      <c r="U9" s="22">
        <v>65</v>
      </c>
      <c r="V9" s="22"/>
      <c r="W9" s="22"/>
      <c r="X9" s="22"/>
      <c r="Y9" s="22"/>
      <c r="Z9" s="22"/>
      <c r="AA9" s="22">
        <v>2</v>
      </c>
      <c r="AB9" s="22">
        <v>5</v>
      </c>
      <c r="AC9" s="21"/>
      <c r="AD9" s="21"/>
      <c r="AE9" s="21"/>
      <c r="AF9" s="21"/>
      <c r="AG9" s="21"/>
      <c r="AH9" s="21"/>
      <c r="AI9" s="21">
        <v>45</v>
      </c>
      <c r="AJ9" s="21">
        <v>0</v>
      </c>
      <c r="AK9" s="21"/>
      <c r="AL9" s="21"/>
      <c r="AM9" s="21">
        <v>1.75</v>
      </c>
      <c r="AN9" s="21">
        <v>2.5</v>
      </c>
      <c r="AO9" s="21"/>
      <c r="AP9" s="21"/>
      <c r="AQ9" s="21">
        <f t="shared" si="0"/>
        <v>1348</v>
      </c>
    </row>
    <row r="10" spans="1:43" x14ac:dyDescent="0.3">
      <c r="A10" s="18">
        <v>4</v>
      </c>
      <c r="B10" s="19" t="s">
        <v>52</v>
      </c>
      <c r="C10" s="63" t="s">
        <v>322</v>
      </c>
      <c r="D10" s="20">
        <v>80</v>
      </c>
      <c r="E10" s="20">
        <v>30</v>
      </c>
      <c r="F10" s="21">
        <v>80</v>
      </c>
      <c r="G10" s="21">
        <v>62.5</v>
      </c>
      <c r="H10" s="20">
        <v>80</v>
      </c>
      <c r="I10" s="20">
        <v>30</v>
      </c>
      <c r="J10" s="20">
        <v>80</v>
      </c>
      <c r="K10" s="20">
        <v>120</v>
      </c>
      <c r="L10" s="20">
        <v>120</v>
      </c>
      <c r="M10" s="20">
        <v>375</v>
      </c>
      <c r="N10" s="20">
        <v>0</v>
      </c>
      <c r="O10" s="20">
        <v>6.25</v>
      </c>
      <c r="P10" s="20">
        <v>0</v>
      </c>
      <c r="Q10" s="22"/>
      <c r="R10" s="22"/>
      <c r="S10" s="22"/>
      <c r="T10" s="22"/>
      <c r="U10" s="22"/>
      <c r="V10" s="22">
        <v>11.25</v>
      </c>
      <c r="W10" s="22">
        <v>60</v>
      </c>
      <c r="X10" s="22"/>
      <c r="Y10" s="22"/>
      <c r="Z10" s="22"/>
      <c r="AA10" s="22"/>
      <c r="AB10" s="22"/>
      <c r="AC10" s="21"/>
      <c r="AD10" s="21"/>
      <c r="AE10" s="21"/>
      <c r="AF10" s="21"/>
      <c r="AG10" s="21"/>
      <c r="AH10" s="21"/>
      <c r="AI10" s="21"/>
      <c r="AJ10" s="21"/>
      <c r="AK10" s="21">
        <v>3.5</v>
      </c>
      <c r="AL10" s="21">
        <v>5</v>
      </c>
      <c r="AM10" s="21">
        <v>6.75</v>
      </c>
      <c r="AN10" s="21">
        <v>36</v>
      </c>
      <c r="AO10" s="21"/>
      <c r="AP10" s="21"/>
      <c r="AQ10" s="21">
        <f t="shared" si="0"/>
        <v>1186.25</v>
      </c>
    </row>
    <row r="11" spans="1:43" x14ac:dyDescent="0.3">
      <c r="A11" s="18">
        <v>5</v>
      </c>
      <c r="B11" s="19" t="s">
        <v>53</v>
      </c>
      <c r="C11" s="63" t="s">
        <v>325</v>
      </c>
      <c r="D11" s="20">
        <v>70</v>
      </c>
      <c r="E11" s="20">
        <v>30</v>
      </c>
      <c r="F11" s="21">
        <v>110</v>
      </c>
      <c r="G11" s="21">
        <v>45</v>
      </c>
      <c r="H11" s="20">
        <v>70</v>
      </c>
      <c r="I11" s="20">
        <v>30</v>
      </c>
      <c r="J11" s="20">
        <v>120</v>
      </c>
      <c r="K11" s="20">
        <v>80</v>
      </c>
      <c r="L11" s="20">
        <v>70</v>
      </c>
      <c r="M11" s="20">
        <v>120</v>
      </c>
      <c r="N11" s="20">
        <v>30</v>
      </c>
      <c r="O11" s="20">
        <v>3</v>
      </c>
      <c r="P11" s="20">
        <v>15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>
        <v>20</v>
      </c>
      <c r="AB11" s="22">
        <v>5</v>
      </c>
      <c r="AC11" s="21"/>
      <c r="AD11" s="21"/>
      <c r="AE11" s="21"/>
      <c r="AF11" s="21"/>
      <c r="AG11" s="21"/>
      <c r="AH11" s="21"/>
      <c r="AI11" s="21">
        <v>75</v>
      </c>
      <c r="AJ11" s="21">
        <v>0</v>
      </c>
      <c r="AK11" s="21"/>
      <c r="AL11" s="21"/>
      <c r="AM11" s="21">
        <v>1.75</v>
      </c>
      <c r="AN11" s="21">
        <v>20</v>
      </c>
      <c r="AO11" s="21">
        <v>0</v>
      </c>
      <c r="AP11" s="21">
        <v>12.75</v>
      </c>
      <c r="AQ11" s="21">
        <f t="shared" si="0"/>
        <v>927.5</v>
      </c>
    </row>
    <row r="12" spans="1:43" x14ac:dyDescent="0.3">
      <c r="A12" s="18">
        <v>6</v>
      </c>
      <c r="B12" s="19" t="s">
        <v>54</v>
      </c>
      <c r="C12" s="63">
        <v>41153</v>
      </c>
      <c r="D12" s="20">
        <v>60</v>
      </c>
      <c r="E12" s="20">
        <v>30</v>
      </c>
      <c r="F12" s="21">
        <v>60</v>
      </c>
      <c r="G12" s="21">
        <v>45</v>
      </c>
      <c r="H12" s="20">
        <v>40</v>
      </c>
      <c r="I12" s="20">
        <v>30</v>
      </c>
      <c r="J12" s="20">
        <v>70</v>
      </c>
      <c r="K12" s="20">
        <v>70</v>
      </c>
      <c r="L12" s="20">
        <v>50</v>
      </c>
      <c r="M12" s="20">
        <v>120</v>
      </c>
      <c r="N12" s="20">
        <v>30</v>
      </c>
      <c r="O12" s="20">
        <v>3</v>
      </c>
      <c r="P12" s="20">
        <v>15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1"/>
      <c r="AD12" s="21"/>
      <c r="AE12" s="21"/>
      <c r="AF12" s="21"/>
      <c r="AG12" s="21">
        <v>0</v>
      </c>
      <c r="AH12" s="21">
        <v>90</v>
      </c>
      <c r="AI12" s="21"/>
      <c r="AJ12" s="21"/>
      <c r="AK12" s="21"/>
      <c r="AL12" s="21"/>
      <c r="AM12" s="21">
        <v>1.75</v>
      </c>
      <c r="AN12" s="21">
        <v>10</v>
      </c>
      <c r="AO12" s="21">
        <v>0</v>
      </c>
      <c r="AP12" s="21">
        <v>12.75</v>
      </c>
      <c r="AQ12" s="21">
        <f t="shared" si="0"/>
        <v>737.5</v>
      </c>
    </row>
    <row r="13" spans="1:43" x14ac:dyDescent="0.3">
      <c r="A13" s="18">
        <v>7</v>
      </c>
      <c r="B13" s="19" t="s">
        <v>51</v>
      </c>
      <c r="C13" s="63">
        <v>40599</v>
      </c>
      <c r="D13" s="20">
        <v>110</v>
      </c>
      <c r="E13" s="20">
        <v>62.5</v>
      </c>
      <c r="F13" s="21">
        <v>70</v>
      </c>
      <c r="G13" s="21">
        <v>0</v>
      </c>
      <c r="H13" s="20">
        <v>110</v>
      </c>
      <c r="I13" s="20">
        <v>45</v>
      </c>
      <c r="J13" s="20">
        <v>0</v>
      </c>
      <c r="K13" s="20">
        <v>0</v>
      </c>
      <c r="L13" s="20">
        <v>110</v>
      </c>
      <c r="M13" s="20">
        <v>0</v>
      </c>
      <c r="N13" s="20">
        <v>45</v>
      </c>
      <c r="O13" s="20">
        <v>6.25</v>
      </c>
      <c r="P13" s="20">
        <v>5</v>
      </c>
      <c r="Q13" s="22">
        <v>11.25</v>
      </c>
      <c r="R13" s="22">
        <v>0</v>
      </c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1"/>
      <c r="AD13" s="21"/>
      <c r="AE13" s="21"/>
      <c r="AF13" s="21"/>
      <c r="AG13" s="21">
        <v>30</v>
      </c>
      <c r="AH13" s="21">
        <v>90</v>
      </c>
      <c r="AI13" s="21"/>
      <c r="AJ13" s="21"/>
      <c r="AK13" s="21"/>
      <c r="AL13" s="21"/>
      <c r="AM13" s="21">
        <v>11.25</v>
      </c>
      <c r="AN13" s="21">
        <v>10</v>
      </c>
      <c r="AO13" s="21"/>
      <c r="AP13" s="21"/>
      <c r="AQ13" s="21">
        <f t="shared" si="0"/>
        <v>716.25</v>
      </c>
    </row>
    <row r="14" spans="1:43" x14ac:dyDescent="0.3">
      <c r="A14" s="18">
        <v>8</v>
      </c>
      <c r="B14" s="19" t="s">
        <v>57</v>
      </c>
      <c r="C14" s="63" t="s">
        <v>327</v>
      </c>
      <c r="D14" s="20">
        <v>40</v>
      </c>
      <c r="E14" s="20">
        <v>20</v>
      </c>
      <c r="F14" s="21">
        <v>50</v>
      </c>
      <c r="G14" s="21">
        <v>20</v>
      </c>
      <c r="H14" s="20">
        <v>60</v>
      </c>
      <c r="I14" s="20">
        <v>20</v>
      </c>
      <c r="J14" s="20">
        <v>60</v>
      </c>
      <c r="K14" s="20">
        <v>60</v>
      </c>
      <c r="L14" s="20">
        <v>60</v>
      </c>
      <c r="M14" s="20">
        <v>90</v>
      </c>
      <c r="N14" s="20">
        <v>20</v>
      </c>
      <c r="O14" s="20">
        <v>3</v>
      </c>
      <c r="P14" s="20">
        <v>15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>
        <v>1.75</v>
      </c>
      <c r="AN14" s="21">
        <v>10</v>
      </c>
      <c r="AO14" s="21"/>
      <c r="AP14" s="21"/>
      <c r="AQ14" s="21">
        <f t="shared" si="0"/>
        <v>529.75</v>
      </c>
    </row>
    <row r="15" spans="1:43" x14ac:dyDescent="0.3">
      <c r="A15" s="18">
        <v>9</v>
      </c>
      <c r="B15" s="19" t="s">
        <v>55</v>
      </c>
      <c r="C15" s="63" t="s">
        <v>339</v>
      </c>
      <c r="D15" s="20">
        <v>50</v>
      </c>
      <c r="E15" s="20">
        <v>30</v>
      </c>
      <c r="F15" s="21">
        <v>40</v>
      </c>
      <c r="G15" s="21">
        <v>62.5</v>
      </c>
      <c r="H15" s="20">
        <v>40</v>
      </c>
      <c r="I15" s="20">
        <v>30</v>
      </c>
      <c r="J15" s="20">
        <v>0</v>
      </c>
      <c r="K15" s="20">
        <v>50</v>
      </c>
      <c r="L15" s="20">
        <v>0</v>
      </c>
      <c r="M15" s="20">
        <v>60</v>
      </c>
      <c r="N15" s="20">
        <v>0</v>
      </c>
      <c r="O15" s="20">
        <v>6.25</v>
      </c>
      <c r="P15" s="20">
        <v>0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>
        <f t="shared" si="0"/>
        <v>368.75</v>
      </c>
    </row>
    <row r="16" spans="1:43" x14ac:dyDescent="0.3">
      <c r="A16" s="18">
        <v>10</v>
      </c>
      <c r="B16" s="19" t="s">
        <v>56</v>
      </c>
      <c r="C16" s="63" t="s">
        <v>326</v>
      </c>
      <c r="D16" s="20">
        <v>40</v>
      </c>
      <c r="E16" s="20">
        <v>20</v>
      </c>
      <c r="F16" s="21">
        <v>40</v>
      </c>
      <c r="G16" s="21">
        <v>20</v>
      </c>
      <c r="H16" s="21">
        <v>50</v>
      </c>
      <c r="I16" s="20">
        <v>20</v>
      </c>
      <c r="J16" s="20">
        <v>40</v>
      </c>
      <c r="K16" s="20">
        <v>20</v>
      </c>
      <c r="L16" s="20">
        <v>40</v>
      </c>
      <c r="M16" s="20">
        <v>10</v>
      </c>
      <c r="N16" s="20">
        <v>20</v>
      </c>
      <c r="O16" s="20">
        <v>3</v>
      </c>
      <c r="P16" s="20">
        <v>0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>
        <v>1.75</v>
      </c>
      <c r="AN16" s="21">
        <v>0</v>
      </c>
      <c r="AO16" s="21"/>
      <c r="AP16" s="21"/>
      <c r="AQ16" s="21">
        <f t="shared" si="0"/>
        <v>324.75</v>
      </c>
    </row>
    <row r="17" spans="1:43" x14ac:dyDescent="0.3">
      <c r="A17" s="18">
        <v>11</v>
      </c>
      <c r="B17" s="19" t="s">
        <v>64</v>
      </c>
      <c r="C17" s="63">
        <v>40669</v>
      </c>
      <c r="D17" s="20">
        <v>20</v>
      </c>
      <c r="E17" s="20">
        <v>20</v>
      </c>
      <c r="F17" s="21">
        <v>20</v>
      </c>
      <c r="G17" s="21">
        <v>30</v>
      </c>
      <c r="H17" s="20">
        <v>30</v>
      </c>
      <c r="I17" s="20">
        <v>12.5</v>
      </c>
      <c r="J17" s="20">
        <v>50</v>
      </c>
      <c r="K17" s="20">
        <v>40</v>
      </c>
      <c r="L17" s="20">
        <v>40</v>
      </c>
      <c r="M17" s="20">
        <v>50</v>
      </c>
      <c r="N17" s="20">
        <v>0</v>
      </c>
      <c r="O17" s="20">
        <v>3</v>
      </c>
      <c r="P17" s="20">
        <v>0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>
        <v>3.75</v>
      </c>
      <c r="AN17" s="21">
        <v>0</v>
      </c>
      <c r="AO17" s="21"/>
      <c r="AP17" s="21"/>
      <c r="AQ17" s="21">
        <f t="shared" si="0"/>
        <v>319.25</v>
      </c>
    </row>
    <row r="18" spans="1:43" x14ac:dyDescent="0.3">
      <c r="A18" s="18">
        <v>12</v>
      </c>
      <c r="B18" s="19" t="s">
        <v>65</v>
      </c>
      <c r="C18" s="63" t="s">
        <v>294</v>
      </c>
      <c r="D18" s="20">
        <v>20</v>
      </c>
      <c r="E18" s="20">
        <v>20</v>
      </c>
      <c r="F18" s="21">
        <v>20</v>
      </c>
      <c r="G18" s="21">
        <v>12.5</v>
      </c>
      <c r="H18" s="20">
        <v>20</v>
      </c>
      <c r="I18" s="20">
        <v>20</v>
      </c>
      <c r="J18" s="20">
        <v>20</v>
      </c>
      <c r="K18" s="20">
        <v>20</v>
      </c>
      <c r="L18" s="20">
        <v>30</v>
      </c>
      <c r="M18" s="20">
        <v>20</v>
      </c>
      <c r="N18" s="20">
        <v>12.5</v>
      </c>
      <c r="O18" s="20">
        <v>3</v>
      </c>
      <c r="P18" s="20"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>
        <v>1.75</v>
      </c>
      <c r="AN18" s="21">
        <v>10</v>
      </c>
      <c r="AO18" s="21"/>
      <c r="AP18" s="21"/>
      <c r="AQ18" s="21">
        <f t="shared" si="0"/>
        <v>229.75</v>
      </c>
    </row>
    <row r="19" spans="1:43" x14ac:dyDescent="0.3">
      <c r="A19" s="18">
        <v>12</v>
      </c>
      <c r="B19" s="19" t="s">
        <v>60</v>
      </c>
      <c r="C19" s="63">
        <v>41135</v>
      </c>
      <c r="D19" s="20">
        <v>30</v>
      </c>
      <c r="E19" s="20">
        <v>20</v>
      </c>
      <c r="F19" s="21">
        <v>30</v>
      </c>
      <c r="G19" s="21">
        <v>12.5</v>
      </c>
      <c r="H19" s="20">
        <v>20</v>
      </c>
      <c r="I19" s="20">
        <v>12.5</v>
      </c>
      <c r="J19" s="20">
        <v>30</v>
      </c>
      <c r="K19" s="20">
        <v>10</v>
      </c>
      <c r="L19" s="20">
        <v>20</v>
      </c>
      <c r="M19" s="20">
        <v>5</v>
      </c>
      <c r="N19" s="20">
        <v>0</v>
      </c>
      <c r="O19" s="20">
        <v>3</v>
      </c>
      <c r="P19" s="20">
        <v>0</v>
      </c>
      <c r="Q19" s="22"/>
      <c r="R19" s="22"/>
      <c r="S19" s="22"/>
      <c r="T19" s="22"/>
      <c r="U19" s="22"/>
      <c r="V19" s="22"/>
      <c r="W19" s="22"/>
      <c r="X19" s="22">
        <v>10</v>
      </c>
      <c r="Y19" s="22">
        <v>1.75</v>
      </c>
      <c r="Z19" s="22"/>
      <c r="AA19" s="22"/>
      <c r="AB19" s="22"/>
      <c r="AC19" s="21">
        <v>6.75</v>
      </c>
      <c r="AD19" s="21">
        <v>18</v>
      </c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>
        <f t="shared" si="0"/>
        <v>229.5</v>
      </c>
    </row>
    <row r="20" spans="1:43" x14ac:dyDescent="0.3">
      <c r="A20" s="18">
        <v>14</v>
      </c>
      <c r="B20" s="19" t="s">
        <v>414</v>
      </c>
      <c r="C20" s="63">
        <v>40589</v>
      </c>
      <c r="D20" s="20">
        <v>30</v>
      </c>
      <c r="E20" s="20">
        <v>20</v>
      </c>
      <c r="F20" s="21">
        <v>30</v>
      </c>
      <c r="G20" s="21">
        <v>30</v>
      </c>
      <c r="H20" s="20">
        <v>20</v>
      </c>
      <c r="I20" s="20">
        <v>12.5</v>
      </c>
      <c r="J20" s="20">
        <v>0</v>
      </c>
      <c r="K20" s="20">
        <v>30</v>
      </c>
      <c r="L20" s="20">
        <v>20</v>
      </c>
      <c r="M20" s="20">
        <v>0</v>
      </c>
      <c r="N20" s="20">
        <v>12.5</v>
      </c>
      <c r="O20" s="20">
        <v>3</v>
      </c>
      <c r="P20" s="20">
        <v>0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>
        <v>1.75</v>
      </c>
      <c r="AN20" s="21">
        <v>0</v>
      </c>
      <c r="AO20" s="21"/>
      <c r="AP20" s="21"/>
      <c r="AQ20" s="21">
        <f t="shared" si="0"/>
        <v>209.75</v>
      </c>
    </row>
    <row r="21" spans="1:43" x14ac:dyDescent="0.3">
      <c r="A21" s="18">
        <v>15</v>
      </c>
      <c r="B21" s="19" t="s">
        <v>66</v>
      </c>
      <c r="C21" s="63">
        <v>40908</v>
      </c>
      <c r="D21" s="20">
        <v>20</v>
      </c>
      <c r="E21" s="20">
        <v>0</v>
      </c>
      <c r="F21" s="21">
        <v>10</v>
      </c>
      <c r="G21" s="21">
        <v>30</v>
      </c>
      <c r="H21" s="20">
        <v>10</v>
      </c>
      <c r="I21" s="20">
        <v>12.5</v>
      </c>
      <c r="J21" s="20">
        <v>30</v>
      </c>
      <c r="K21" s="20">
        <v>30</v>
      </c>
      <c r="L21" s="20">
        <v>30</v>
      </c>
      <c r="M21" s="20">
        <v>5</v>
      </c>
      <c r="N21" s="20">
        <v>20</v>
      </c>
      <c r="O21" s="20"/>
      <c r="P21" s="20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>
        <v>1.75</v>
      </c>
      <c r="AN21" s="21">
        <v>0</v>
      </c>
      <c r="AO21" s="21"/>
      <c r="AP21" s="21"/>
      <c r="AQ21" s="21">
        <f t="shared" si="0"/>
        <v>199.25</v>
      </c>
    </row>
    <row r="22" spans="1:43" x14ac:dyDescent="0.3">
      <c r="A22" s="18">
        <v>16</v>
      </c>
      <c r="B22" s="19" t="s">
        <v>67</v>
      </c>
      <c r="C22" s="63">
        <v>40927</v>
      </c>
      <c r="D22" s="20">
        <v>20</v>
      </c>
      <c r="E22" s="20">
        <v>20</v>
      </c>
      <c r="F22" s="21">
        <v>20</v>
      </c>
      <c r="G22" s="21">
        <v>20</v>
      </c>
      <c r="H22" s="20">
        <v>30</v>
      </c>
      <c r="I22" s="20">
        <v>12.5</v>
      </c>
      <c r="J22" s="20">
        <v>30</v>
      </c>
      <c r="K22" s="20">
        <v>10</v>
      </c>
      <c r="L22" s="20">
        <v>10</v>
      </c>
      <c r="M22" s="20">
        <v>5</v>
      </c>
      <c r="N22" s="20">
        <v>12.5</v>
      </c>
      <c r="O22" s="20">
        <v>3</v>
      </c>
      <c r="P22" s="20">
        <v>0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>
        <v>1.75</v>
      </c>
      <c r="AN22" s="21">
        <v>0</v>
      </c>
      <c r="AO22" s="21"/>
      <c r="AP22" s="21"/>
      <c r="AQ22" s="21">
        <f t="shared" si="0"/>
        <v>194.75</v>
      </c>
    </row>
    <row r="23" spans="1:43" x14ac:dyDescent="0.3">
      <c r="A23" s="18">
        <v>17</v>
      </c>
      <c r="B23" s="19" t="s">
        <v>410</v>
      </c>
      <c r="C23" s="63">
        <v>40693</v>
      </c>
      <c r="D23" s="20">
        <v>0</v>
      </c>
      <c r="E23" s="20">
        <v>0</v>
      </c>
      <c r="F23" s="21">
        <v>30</v>
      </c>
      <c r="G23" s="21">
        <v>12.5</v>
      </c>
      <c r="H23" s="20">
        <v>10</v>
      </c>
      <c r="I23" s="20">
        <v>20</v>
      </c>
      <c r="J23" s="20">
        <v>20</v>
      </c>
      <c r="K23" s="20">
        <v>30</v>
      </c>
      <c r="L23" s="20">
        <v>30</v>
      </c>
      <c r="M23" s="20">
        <v>20</v>
      </c>
      <c r="N23" s="20">
        <v>12.5</v>
      </c>
      <c r="O23" s="20"/>
      <c r="P23" s="20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>
        <v>3.75</v>
      </c>
      <c r="AN23" s="21">
        <v>0</v>
      </c>
      <c r="AO23" s="21"/>
      <c r="AP23" s="21"/>
      <c r="AQ23" s="21">
        <f t="shared" si="0"/>
        <v>188.75</v>
      </c>
    </row>
    <row r="24" spans="1:43" x14ac:dyDescent="0.3">
      <c r="A24" s="18">
        <v>18</v>
      </c>
      <c r="B24" s="19" t="s">
        <v>63</v>
      </c>
      <c r="C24" s="63">
        <v>41157</v>
      </c>
      <c r="D24" s="20">
        <v>20</v>
      </c>
      <c r="E24" s="20">
        <v>12.5</v>
      </c>
      <c r="F24" s="21">
        <v>10</v>
      </c>
      <c r="G24" s="21">
        <v>12.5</v>
      </c>
      <c r="H24" s="20">
        <v>10</v>
      </c>
      <c r="I24" s="20">
        <v>12.5</v>
      </c>
      <c r="J24" s="20">
        <v>10</v>
      </c>
      <c r="K24" s="20">
        <v>20</v>
      </c>
      <c r="L24" s="20">
        <v>20</v>
      </c>
      <c r="M24" s="20">
        <v>20</v>
      </c>
      <c r="N24" s="20">
        <v>20</v>
      </c>
      <c r="O24" s="20"/>
      <c r="P24" s="20"/>
      <c r="Q24" s="22"/>
      <c r="R24" s="22"/>
      <c r="S24" s="22">
        <v>3.5</v>
      </c>
      <c r="T24" s="22">
        <v>0</v>
      </c>
      <c r="U24" s="22"/>
      <c r="V24" s="22"/>
      <c r="W24" s="22"/>
      <c r="X24" s="22">
        <v>0</v>
      </c>
      <c r="Y24" s="22">
        <v>1.75</v>
      </c>
      <c r="Z24" s="22"/>
      <c r="AA24" s="22"/>
      <c r="AB24" s="22"/>
      <c r="AC24" s="21">
        <v>6.75</v>
      </c>
      <c r="AD24" s="21">
        <v>0</v>
      </c>
      <c r="AE24" s="21"/>
      <c r="AF24" s="21"/>
      <c r="AG24" s="21"/>
      <c r="AH24" s="21"/>
      <c r="AI24" s="21"/>
      <c r="AJ24" s="21"/>
      <c r="AK24" s="21"/>
      <c r="AL24" s="21"/>
      <c r="AM24" s="21">
        <v>1.75</v>
      </c>
      <c r="AN24" s="21">
        <v>0</v>
      </c>
      <c r="AO24" s="21"/>
      <c r="AP24" s="21"/>
      <c r="AQ24" s="21">
        <f t="shared" si="0"/>
        <v>181.25</v>
      </c>
    </row>
    <row r="25" spans="1:43" x14ac:dyDescent="0.3">
      <c r="A25" s="18">
        <v>19</v>
      </c>
      <c r="B25" s="19" t="s">
        <v>62</v>
      </c>
      <c r="C25" s="63" t="s">
        <v>295</v>
      </c>
      <c r="D25" s="20">
        <v>20</v>
      </c>
      <c r="E25" s="20">
        <v>12.5</v>
      </c>
      <c r="F25" s="21">
        <v>20</v>
      </c>
      <c r="G25" s="21">
        <v>12.5</v>
      </c>
      <c r="H25" s="20">
        <v>20</v>
      </c>
      <c r="I25" s="20">
        <v>12.5</v>
      </c>
      <c r="J25" s="20">
        <v>0</v>
      </c>
      <c r="K25" s="20">
        <v>30</v>
      </c>
      <c r="L25" s="20">
        <v>20</v>
      </c>
      <c r="M25" s="20">
        <v>5</v>
      </c>
      <c r="N25" s="20">
        <v>20</v>
      </c>
      <c r="O25" s="20"/>
      <c r="P25" s="20"/>
      <c r="Q25" s="22"/>
      <c r="R25" s="22"/>
      <c r="S25" s="22"/>
      <c r="T25" s="22"/>
      <c r="U25" s="22"/>
      <c r="V25" s="22">
        <v>3.75</v>
      </c>
      <c r="W25" s="22"/>
      <c r="X25" s="22"/>
      <c r="Y25" s="22"/>
      <c r="Z25" s="22"/>
      <c r="AA25" s="22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>
        <v>1.75</v>
      </c>
      <c r="AN25" s="21">
        <v>0</v>
      </c>
      <c r="AO25" s="21"/>
      <c r="AP25" s="21"/>
      <c r="AQ25" s="21">
        <f t="shared" si="0"/>
        <v>178</v>
      </c>
    </row>
    <row r="26" spans="1:43" x14ac:dyDescent="0.3">
      <c r="A26" s="18">
        <v>20</v>
      </c>
      <c r="B26" s="19" t="s">
        <v>59</v>
      </c>
      <c r="C26" s="63" t="s">
        <v>296</v>
      </c>
      <c r="D26" s="20">
        <v>30</v>
      </c>
      <c r="E26" s="20">
        <v>0</v>
      </c>
      <c r="F26" s="21">
        <v>0</v>
      </c>
      <c r="G26" s="21">
        <v>0</v>
      </c>
      <c r="H26" s="20">
        <v>20</v>
      </c>
      <c r="I26" s="20">
        <v>20</v>
      </c>
      <c r="J26" s="20">
        <v>10</v>
      </c>
      <c r="K26" s="20">
        <v>20</v>
      </c>
      <c r="L26" s="20">
        <v>30</v>
      </c>
      <c r="M26" s="20">
        <v>30</v>
      </c>
      <c r="N26" s="20">
        <v>12.5</v>
      </c>
      <c r="O26" s="20"/>
      <c r="P26" s="20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>
        <f t="shared" si="0"/>
        <v>172.5</v>
      </c>
    </row>
    <row r="27" spans="1:43" x14ac:dyDescent="0.3">
      <c r="A27" s="18">
        <v>21</v>
      </c>
      <c r="B27" s="19" t="s">
        <v>69</v>
      </c>
      <c r="C27" s="63">
        <v>41095</v>
      </c>
      <c r="D27" s="20">
        <v>10</v>
      </c>
      <c r="E27" s="20">
        <v>0</v>
      </c>
      <c r="F27" s="21">
        <v>10</v>
      </c>
      <c r="G27" s="21">
        <v>12.5</v>
      </c>
      <c r="H27" s="20">
        <v>30</v>
      </c>
      <c r="I27" s="20">
        <v>20</v>
      </c>
      <c r="J27" s="20">
        <v>10</v>
      </c>
      <c r="K27" s="20">
        <v>40</v>
      </c>
      <c r="L27" s="20">
        <v>10</v>
      </c>
      <c r="M27" s="20">
        <v>5</v>
      </c>
      <c r="N27" s="20">
        <v>12.5</v>
      </c>
      <c r="O27" s="20"/>
      <c r="P27" s="20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>
        <f t="shared" si="0"/>
        <v>160</v>
      </c>
    </row>
    <row r="28" spans="1:43" x14ac:dyDescent="0.3">
      <c r="A28" s="18">
        <v>22</v>
      </c>
      <c r="B28" s="19" t="s">
        <v>70</v>
      </c>
      <c r="C28" s="63">
        <v>40931</v>
      </c>
      <c r="D28" s="20">
        <v>10</v>
      </c>
      <c r="E28" s="20">
        <v>20</v>
      </c>
      <c r="F28" s="21">
        <v>10</v>
      </c>
      <c r="G28" s="21">
        <v>20</v>
      </c>
      <c r="H28" s="20">
        <v>10</v>
      </c>
      <c r="I28" s="20">
        <v>12.5</v>
      </c>
      <c r="J28" s="20">
        <v>10</v>
      </c>
      <c r="K28" s="20">
        <v>20</v>
      </c>
      <c r="L28" s="20">
        <v>10</v>
      </c>
      <c r="M28" s="20">
        <v>2.5</v>
      </c>
      <c r="N28" s="20">
        <v>12.5</v>
      </c>
      <c r="O28" s="20">
        <v>3</v>
      </c>
      <c r="P28" s="20">
        <v>0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>
        <v>1.75</v>
      </c>
      <c r="AN28" s="21">
        <v>0</v>
      </c>
      <c r="AO28" s="21"/>
      <c r="AP28" s="21"/>
      <c r="AQ28" s="21">
        <f t="shared" si="0"/>
        <v>142.25</v>
      </c>
    </row>
    <row r="29" spans="1:43" x14ac:dyDescent="0.3">
      <c r="A29" s="18">
        <v>23</v>
      </c>
      <c r="B29" s="19" t="s">
        <v>416</v>
      </c>
      <c r="C29" s="63">
        <v>41089</v>
      </c>
      <c r="D29" s="20">
        <v>0</v>
      </c>
      <c r="E29" s="20">
        <v>0</v>
      </c>
      <c r="F29" s="21">
        <v>20</v>
      </c>
      <c r="G29" s="21">
        <v>0</v>
      </c>
      <c r="H29" s="20">
        <v>30</v>
      </c>
      <c r="I29" s="20">
        <v>0</v>
      </c>
      <c r="J29" s="20">
        <v>20</v>
      </c>
      <c r="K29" s="20">
        <v>20</v>
      </c>
      <c r="L29" s="20">
        <v>20</v>
      </c>
      <c r="M29" s="20">
        <v>5</v>
      </c>
      <c r="N29" s="20">
        <v>12.5</v>
      </c>
      <c r="O29" s="20"/>
      <c r="P29" s="20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>
        <v>3.75</v>
      </c>
      <c r="AN29" s="21">
        <v>0</v>
      </c>
      <c r="AO29" s="21"/>
      <c r="AP29" s="21"/>
      <c r="AQ29" s="21">
        <f t="shared" si="0"/>
        <v>131.25</v>
      </c>
    </row>
    <row r="30" spans="1:43" x14ac:dyDescent="0.3">
      <c r="A30" s="18">
        <v>24</v>
      </c>
      <c r="B30" s="19" t="s">
        <v>419</v>
      </c>
      <c r="C30" s="63">
        <v>41051</v>
      </c>
      <c r="D30" s="20">
        <v>0</v>
      </c>
      <c r="E30" s="20">
        <v>0</v>
      </c>
      <c r="F30" s="21">
        <v>30</v>
      </c>
      <c r="G30" s="21">
        <v>0</v>
      </c>
      <c r="H30" s="20">
        <v>10</v>
      </c>
      <c r="I30" s="20">
        <v>12.5</v>
      </c>
      <c r="J30" s="20">
        <v>20</v>
      </c>
      <c r="K30" s="20">
        <v>10</v>
      </c>
      <c r="L30" s="20">
        <v>10</v>
      </c>
      <c r="M30" s="20">
        <v>20</v>
      </c>
      <c r="N30" s="20">
        <v>12.5</v>
      </c>
      <c r="O30" s="20"/>
      <c r="P30" s="20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>
        <f t="shared" si="0"/>
        <v>125</v>
      </c>
    </row>
    <row r="31" spans="1:43" x14ac:dyDescent="0.3">
      <c r="A31" s="18">
        <v>25</v>
      </c>
      <c r="B31" s="19" t="s">
        <v>415</v>
      </c>
      <c r="C31" s="63">
        <v>41051</v>
      </c>
      <c r="D31" s="20">
        <v>0</v>
      </c>
      <c r="E31" s="20">
        <v>0</v>
      </c>
      <c r="F31" s="21">
        <v>20</v>
      </c>
      <c r="G31" s="21">
        <v>0</v>
      </c>
      <c r="H31" s="20">
        <v>10</v>
      </c>
      <c r="I31" s="20">
        <v>12.5</v>
      </c>
      <c r="J31" s="20">
        <v>10</v>
      </c>
      <c r="K31" s="20">
        <v>20</v>
      </c>
      <c r="L31" s="20">
        <v>10</v>
      </c>
      <c r="M31" s="20">
        <v>10</v>
      </c>
      <c r="N31" s="20">
        <v>30</v>
      </c>
      <c r="O31" s="20"/>
      <c r="P31" s="20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>
        <f t="shared" si="0"/>
        <v>122.5</v>
      </c>
    </row>
    <row r="32" spans="1:43" x14ac:dyDescent="0.3">
      <c r="A32" s="18">
        <v>26</v>
      </c>
      <c r="B32" s="19" t="s">
        <v>468</v>
      </c>
      <c r="C32" s="63">
        <v>41256</v>
      </c>
      <c r="D32" s="20">
        <v>20</v>
      </c>
      <c r="E32" s="20">
        <v>12.5</v>
      </c>
      <c r="F32" s="21">
        <v>10</v>
      </c>
      <c r="G32" s="21">
        <v>0</v>
      </c>
      <c r="H32" s="20">
        <v>10</v>
      </c>
      <c r="I32" s="20">
        <v>12.5</v>
      </c>
      <c r="J32" s="20">
        <v>10</v>
      </c>
      <c r="K32" s="20">
        <v>10</v>
      </c>
      <c r="L32" s="20">
        <v>20</v>
      </c>
      <c r="M32" s="20">
        <v>0</v>
      </c>
      <c r="N32" s="20">
        <v>12.5</v>
      </c>
      <c r="O32" s="20"/>
      <c r="P32" s="20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>
        <f t="shared" si="0"/>
        <v>117.5</v>
      </c>
    </row>
    <row r="33" spans="1:43" x14ac:dyDescent="0.3">
      <c r="A33" s="18">
        <v>27</v>
      </c>
      <c r="B33" s="19" t="s">
        <v>61</v>
      </c>
      <c r="C33" s="63">
        <v>41788</v>
      </c>
      <c r="D33" s="20">
        <v>20</v>
      </c>
      <c r="E33" s="20">
        <v>0</v>
      </c>
      <c r="F33" s="21">
        <v>20</v>
      </c>
      <c r="G33" s="21">
        <v>0</v>
      </c>
      <c r="H33" s="20">
        <v>20</v>
      </c>
      <c r="I33" s="20">
        <v>0</v>
      </c>
      <c r="J33" s="20">
        <v>0</v>
      </c>
      <c r="K33" s="20">
        <v>20</v>
      </c>
      <c r="L33" s="20">
        <v>20</v>
      </c>
      <c r="M33" s="20">
        <v>0</v>
      </c>
      <c r="N33" s="20">
        <v>0</v>
      </c>
      <c r="O33" s="20"/>
      <c r="P33" s="2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>
        <v>3.75</v>
      </c>
      <c r="AN33" s="21">
        <v>10</v>
      </c>
      <c r="AO33" s="21"/>
      <c r="AP33" s="21"/>
      <c r="AQ33" s="21">
        <f t="shared" si="0"/>
        <v>113.75</v>
      </c>
    </row>
    <row r="34" spans="1:43" x14ac:dyDescent="0.3">
      <c r="A34" s="18">
        <v>28</v>
      </c>
      <c r="B34" s="19" t="s">
        <v>41</v>
      </c>
      <c r="C34" s="63">
        <v>41636</v>
      </c>
      <c r="D34" s="20">
        <v>0</v>
      </c>
      <c r="E34" s="20">
        <v>0</v>
      </c>
      <c r="F34" s="21">
        <v>10</v>
      </c>
      <c r="G34" s="21">
        <v>0</v>
      </c>
      <c r="H34" s="20">
        <v>10</v>
      </c>
      <c r="I34" s="20">
        <v>7.5</v>
      </c>
      <c r="J34" s="20">
        <v>20</v>
      </c>
      <c r="K34" s="20">
        <v>10</v>
      </c>
      <c r="L34" s="20">
        <v>10</v>
      </c>
      <c r="M34" s="20">
        <v>10</v>
      </c>
      <c r="N34" s="20">
        <v>30</v>
      </c>
      <c r="O34" s="20"/>
      <c r="P34" s="2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>
        <f t="shared" si="0"/>
        <v>107.5</v>
      </c>
    </row>
    <row r="35" spans="1:43" x14ac:dyDescent="0.3">
      <c r="A35" s="18">
        <v>29</v>
      </c>
      <c r="B35" s="19" t="s">
        <v>417</v>
      </c>
      <c r="C35" s="63">
        <v>40656</v>
      </c>
      <c r="D35" s="20">
        <v>0</v>
      </c>
      <c r="E35" s="20">
        <v>0</v>
      </c>
      <c r="F35" s="21">
        <v>10</v>
      </c>
      <c r="G35" s="21">
        <v>0</v>
      </c>
      <c r="H35" s="20">
        <v>5</v>
      </c>
      <c r="I35" s="20">
        <v>0</v>
      </c>
      <c r="J35" s="20">
        <v>10</v>
      </c>
      <c r="K35" s="20">
        <v>10</v>
      </c>
      <c r="L35" s="20">
        <v>20</v>
      </c>
      <c r="M35" s="20">
        <v>30</v>
      </c>
      <c r="N35" s="20">
        <v>20</v>
      </c>
      <c r="O35" s="20"/>
      <c r="P35" s="2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>
        <f t="shared" si="0"/>
        <v>105</v>
      </c>
    </row>
    <row r="36" spans="1:43" x14ac:dyDescent="0.3">
      <c r="A36" s="18">
        <v>30</v>
      </c>
      <c r="B36" s="19" t="s">
        <v>334</v>
      </c>
      <c r="C36" s="63">
        <v>41382</v>
      </c>
      <c r="D36" s="20">
        <v>10</v>
      </c>
      <c r="E36" s="20">
        <v>0</v>
      </c>
      <c r="F36" s="21">
        <v>0</v>
      </c>
      <c r="G36" s="21">
        <v>0</v>
      </c>
      <c r="H36" s="20">
        <v>10</v>
      </c>
      <c r="I36" s="20">
        <v>20</v>
      </c>
      <c r="J36" s="20">
        <v>0</v>
      </c>
      <c r="K36" s="20">
        <v>0</v>
      </c>
      <c r="L36" s="20">
        <v>0</v>
      </c>
      <c r="M36" s="20">
        <v>5</v>
      </c>
      <c r="N36" s="20">
        <v>0</v>
      </c>
      <c r="O36" s="20"/>
      <c r="P36" s="20"/>
      <c r="Q36" s="22"/>
      <c r="R36" s="22"/>
      <c r="S36" s="22">
        <v>11.25</v>
      </c>
      <c r="T36" s="22">
        <v>0</v>
      </c>
      <c r="U36" s="22"/>
      <c r="V36" s="22">
        <v>3.75</v>
      </c>
      <c r="W36" s="22"/>
      <c r="X36" s="22"/>
      <c r="Y36" s="22"/>
      <c r="Z36" s="22">
        <v>1.75</v>
      </c>
      <c r="AA36" s="22"/>
      <c r="AB36" s="22"/>
      <c r="AC36" s="21"/>
      <c r="AD36" s="21"/>
      <c r="AE36" s="21">
        <v>6.75</v>
      </c>
      <c r="AF36" s="21">
        <v>10</v>
      </c>
      <c r="AG36" s="21"/>
      <c r="AH36" s="21"/>
      <c r="AI36" s="21"/>
      <c r="AJ36" s="21"/>
      <c r="AK36" s="21"/>
      <c r="AL36" s="21"/>
      <c r="AM36" s="21">
        <v>1.75</v>
      </c>
      <c r="AN36" s="21">
        <v>0</v>
      </c>
      <c r="AO36" s="21"/>
      <c r="AP36" s="21"/>
      <c r="AQ36" s="21">
        <f t="shared" si="0"/>
        <v>80.25</v>
      </c>
    </row>
    <row r="37" spans="1:43" x14ac:dyDescent="0.3">
      <c r="A37" s="18">
        <v>31</v>
      </c>
      <c r="B37" s="19" t="s">
        <v>421</v>
      </c>
      <c r="C37" s="63">
        <v>41139</v>
      </c>
      <c r="D37" s="20">
        <v>0</v>
      </c>
      <c r="E37" s="20">
        <v>0</v>
      </c>
      <c r="F37" s="21">
        <v>20</v>
      </c>
      <c r="G37" s="21">
        <v>0</v>
      </c>
      <c r="H37" s="20">
        <v>20</v>
      </c>
      <c r="I37" s="20">
        <v>0</v>
      </c>
      <c r="J37" s="20">
        <v>10</v>
      </c>
      <c r="K37" s="20">
        <v>10</v>
      </c>
      <c r="L37" s="20">
        <v>10</v>
      </c>
      <c r="M37" s="20">
        <v>2.5</v>
      </c>
      <c r="N37" s="20">
        <v>7.5</v>
      </c>
      <c r="O37" s="20"/>
      <c r="P37" s="2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>
        <f t="shared" si="0"/>
        <v>80</v>
      </c>
    </row>
    <row r="38" spans="1:43" x14ac:dyDescent="0.3">
      <c r="A38" s="18">
        <v>32</v>
      </c>
      <c r="B38" s="19" t="s">
        <v>332</v>
      </c>
      <c r="C38" s="63" t="s">
        <v>341</v>
      </c>
      <c r="D38" s="20">
        <v>0</v>
      </c>
      <c r="E38" s="20">
        <v>0</v>
      </c>
      <c r="F38" s="21">
        <v>10</v>
      </c>
      <c r="G38" s="21">
        <v>12.5</v>
      </c>
      <c r="H38" s="20">
        <v>5</v>
      </c>
      <c r="I38" s="20">
        <v>7.5</v>
      </c>
      <c r="J38" s="20">
        <v>10</v>
      </c>
      <c r="K38" s="20">
        <v>10</v>
      </c>
      <c r="L38" s="20">
        <v>10</v>
      </c>
      <c r="M38" s="20">
        <v>10</v>
      </c>
      <c r="N38" s="20">
        <v>0</v>
      </c>
      <c r="O38" s="20">
        <v>3</v>
      </c>
      <c r="P38" s="20">
        <v>0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>
        <f t="shared" si="0"/>
        <v>78</v>
      </c>
    </row>
    <row r="39" spans="1:43" x14ac:dyDescent="0.3">
      <c r="A39" s="18">
        <v>33</v>
      </c>
      <c r="B39" s="19" t="s">
        <v>71</v>
      </c>
      <c r="C39" s="63">
        <v>40862</v>
      </c>
      <c r="D39" s="20">
        <v>10</v>
      </c>
      <c r="E39" s="20">
        <v>0</v>
      </c>
      <c r="F39" s="21">
        <v>10</v>
      </c>
      <c r="G39" s="21">
        <v>30</v>
      </c>
      <c r="H39" s="20">
        <v>0</v>
      </c>
      <c r="I39" s="20">
        <v>12.5</v>
      </c>
      <c r="J39" s="20">
        <v>10</v>
      </c>
      <c r="K39" s="20">
        <v>0</v>
      </c>
      <c r="L39" s="20">
        <v>0</v>
      </c>
      <c r="M39" s="20">
        <v>0</v>
      </c>
      <c r="N39" s="20">
        <v>0</v>
      </c>
      <c r="O39" s="20"/>
      <c r="P39" s="2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>
        <f t="shared" ref="AQ39:AQ70" si="1">+SUM(D39:AP39)</f>
        <v>72.5</v>
      </c>
    </row>
    <row r="40" spans="1:43" x14ac:dyDescent="0.3">
      <c r="A40" s="18">
        <v>34</v>
      </c>
      <c r="B40" s="19" t="s">
        <v>72</v>
      </c>
      <c r="C40" s="63">
        <v>40851</v>
      </c>
      <c r="D40" s="20">
        <v>10</v>
      </c>
      <c r="E40" s="20">
        <v>12.5</v>
      </c>
      <c r="F40" s="21">
        <v>5</v>
      </c>
      <c r="G40" s="21">
        <v>0</v>
      </c>
      <c r="H40" s="20">
        <v>10</v>
      </c>
      <c r="I40" s="20">
        <v>12.5</v>
      </c>
      <c r="J40" s="20">
        <v>10</v>
      </c>
      <c r="K40" s="20">
        <v>0</v>
      </c>
      <c r="L40" s="20">
        <v>0</v>
      </c>
      <c r="M40" s="20">
        <v>5</v>
      </c>
      <c r="N40" s="20">
        <v>0</v>
      </c>
      <c r="O40" s="20"/>
      <c r="P40" s="2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>
        <f t="shared" si="1"/>
        <v>65</v>
      </c>
    </row>
    <row r="41" spans="1:43" x14ac:dyDescent="0.3">
      <c r="A41" s="18">
        <v>35</v>
      </c>
      <c r="B41" s="19" t="s">
        <v>411</v>
      </c>
      <c r="C41" s="63">
        <v>42811</v>
      </c>
      <c r="D41" s="20">
        <v>0</v>
      </c>
      <c r="E41" s="20">
        <v>0</v>
      </c>
      <c r="F41" s="21">
        <v>0</v>
      </c>
      <c r="G41" s="21">
        <v>12.5</v>
      </c>
      <c r="H41" s="20">
        <v>20</v>
      </c>
      <c r="I41" s="20">
        <v>20</v>
      </c>
      <c r="J41" s="20">
        <v>10</v>
      </c>
      <c r="K41" s="20">
        <v>0</v>
      </c>
      <c r="L41" s="20">
        <v>0</v>
      </c>
      <c r="M41" s="20">
        <v>0</v>
      </c>
      <c r="N41" s="20">
        <v>0</v>
      </c>
      <c r="O41" s="20"/>
      <c r="P41" s="20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>
        <f t="shared" si="1"/>
        <v>62.5</v>
      </c>
    </row>
    <row r="42" spans="1:43" x14ac:dyDescent="0.3">
      <c r="A42" s="18">
        <v>36</v>
      </c>
      <c r="B42" s="19" t="s">
        <v>68</v>
      </c>
      <c r="C42" s="63">
        <v>40595</v>
      </c>
      <c r="D42" s="20">
        <v>10</v>
      </c>
      <c r="E42" s="20">
        <v>0</v>
      </c>
      <c r="F42" s="21">
        <v>10</v>
      </c>
      <c r="G42" s="21">
        <v>0</v>
      </c>
      <c r="H42" s="20">
        <v>0</v>
      </c>
      <c r="I42" s="20">
        <v>0</v>
      </c>
      <c r="J42" s="20">
        <v>20</v>
      </c>
      <c r="K42" s="20">
        <v>10</v>
      </c>
      <c r="L42" s="20">
        <v>10</v>
      </c>
      <c r="M42" s="20">
        <v>0</v>
      </c>
      <c r="N42" s="20">
        <v>0</v>
      </c>
      <c r="O42" s="20"/>
      <c r="P42" s="20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>
        <f t="shared" si="1"/>
        <v>60</v>
      </c>
    </row>
    <row r="43" spans="1:43" x14ac:dyDescent="0.3">
      <c r="A43" s="18">
        <v>36</v>
      </c>
      <c r="B43" s="19" t="s">
        <v>413</v>
      </c>
      <c r="C43" s="63">
        <v>40703</v>
      </c>
      <c r="D43" s="20">
        <v>0</v>
      </c>
      <c r="E43" s="20">
        <v>0</v>
      </c>
      <c r="F43" s="21">
        <v>10</v>
      </c>
      <c r="G43" s="21">
        <v>0</v>
      </c>
      <c r="H43" s="20">
        <v>0</v>
      </c>
      <c r="I43" s="20">
        <v>0</v>
      </c>
      <c r="J43" s="20">
        <v>40</v>
      </c>
      <c r="K43" s="20">
        <v>0</v>
      </c>
      <c r="L43" s="20">
        <v>0</v>
      </c>
      <c r="M43" s="20">
        <v>10</v>
      </c>
      <c r="N43" s="20">
        <v>0</v>
      </c>
      <c r="O43" s="20"/>
      <c r="P43" s="20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>
        <f t="shared" si="1"/>
        <v>60</v>
      </c>
    </row>
    <row r="44" spans="1:43" x14ac:dyDescent="0.3">
      <c r="A44" s="18">
        <v>38</v>
      </c>
      <c r="B44" s="19" t="s">
        <v>412</v>
      </c>
      <c r="C44" s="63" t="s">
        <v>340</v>
      </c>
      <c r="D44" s="20">
        <v>10</v>
      </c>
      <c r="E44" s="20">
        <v>12.5</v>
      </c>
      <c r="F44" s="21">
        <v>10</v>
      </c>
      <c r="G44" s="21">
        <v>0</v>
      </c>
      <c r="H44" s="20">
        <v>0</v>
      </c>
      <c r="I44" s="20">
        <v>0</v>
      </c>
      <c r="J44" s="20">
        <v>10</v>
      </c>
      <c r="K44" s="20">
        <v>10</v>
      </c>
      <c r="L44" s="20">
        <v>0</v>
      </c>
      <c r="M44" s="20">
        <v>0</v>
      </c>
      <c r="N44" s="20">
        <v>0</v>
      </c>
      <c r="O44" s="20"/>
      <c r="P44" s="20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>
        <f t="shared" si="1"/>
        <v>52.5</v>
      </c>
    </row>
    <row r="45" spans="1:43" x14ac:dyDescent="0.3">
      <c r="A45" s="18">
        <v>39</v>
      </c>
      <c r="B45" s="19" t="s">
        <v>371</v>
      </c>
      <c r="C45" s="24" t="s">
        <v>370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30</v>
      </c>
      <c r="K45" s="20">
        <v>0</v>
      </c>
      <c r="L45" s="20">
        <v>0</v>
      </c>
      <c r="M45" s="20">
        <v>5</v>
      </c>
      <c r="N45" s="20">
        <v>12.5</v>
      </c>
      <c r="O45" s="20"/>
      <c r="P45" s="20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>
        <f t="shared" si="1"/>
        <v>47.5</v>
      </c>
    </row>
    <row r="46" spans="1:43" x14ac:dyDescent="0.3">
      <c r="A46" s="18">
        <v>40</v>
      </c>
      <c r="B46" s="19" t="s">
        <v>58</v>
      </c>
      <c r="C46" s="63">
        <v>40746</v>
      </c>
      <c r="D46" s="20">
        <v>30</v>
      </c>
      <c r="E46" s="20">
        <v>12.5</v>
      </c>
      <c r="F46" s="21">
        <v>0</v>
      </c>
      <c r="G46" s="21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/>
      <c r="P46" s="20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>
        <f t="shared" si="1"/>
        <v>42.5</v>
      </c>
    </row>
    <row r="47" spans="1:43" x14ac:dyDescent="0.3">
      <c r="A47" s="18">
        <v>41</v>
      </c>
      <c r="B47" s="19" t="s">
        <v>44</v>
      </c>
      <c r="C47" s="24">
        <v>41477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20</v>
      </c>
      <c r="K47" s="20">
        <v>10</v>
      </c>
      <c r="L47" s="20">
        <v>0</v>
      </c>
      <c r="M47" s="20">
        <v>0</v>
      </c>
      <c r="N47" s="20">
        <v>0</v>
      </c>
      <c r="O47" s="20"/>
      <c r="P47" s="20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1"/>
      <c r="AD47" s="21"/>
      <c r="AE47" s="21">
        <v>6.75</v>
      </c>
      <c r="AF47" s="21">
        <v>1</v>
      </c>
      <c r="AG47" s="21"/>
      <c r="AH47" s="21"/>
      <c r="AI47" s="21"/>
      <c r="AJ47" s="21"/>
      <c r="AK47" s="21"/>
      <c r="AL47" s="21"/>
      <c r="AM47" s="21">
        <v>1.75</v>
      </c>
      <c r="AN47" s="21">
        <v>0</v>
      </c>
      <c r="AO47" s="21"/>
      <c r="AP47" s="21"/>
      <c r="AQ47" s="21">
        <f t="shared" si="1"/>
        <v>39.5</v>
      </c>
    </row>
    <row r="48" spans="1:43" x14ac:dyDescent="0.3">
      <c r="A48" s="18">
        <v>42</v>
      </c>
      <c r="B48" s="19" t="s">
        <v>36</v>
      </c>
      <c r="C48" s="63" t="s">
        <v>273</v>
      </c>
      <c r="D48" s="20">
        <v>0</v>
      </c>
      <c r="E48" s="20">
        <v>0</v>
      </c>
      <c r="F48" s="20">
        <v>0</v>
      </c>
      <c r="G48" s="20">
        <v>0</v>
      </c>
      <c r="H48" s="20">
        <v>10</v>
      </c>
      <c r="I48" s="20">
        <v>12.5</v>
      </c>
      <c r="J48" s="20">
        <v>0</v>
      </c>
      <c r="K48" s="20">
        <v>10</v>
      </c>
      <c r="L48" s="20">
        <v>0</v>
      </c>
      <c r="M48" s="20">
        <v>0</v>
      </c>
      <c r="N48" s="20">
        <v>0</v>
      </c>
      <c r="O48" s="20"/>
      <c r="P48" s="20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>
        <f t="shared" si="1"/>
        <v>32.5</v>
      </c>
    </row>
    <row r="49" spans="1:43" x14ac:dyDescent="0.3">
      <c r="A49" s="18">
        <v>43</v>
      </c>
      <c r="B49" s="19" t="s">
        <v>476</v>
      </c>
      <c r="C49" s="24">
        <v>41456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20</v>
      </c>
      <c r="K49" s="20">
        <v>5</v>
      </c>
      <c r="L49" s="20">
        <v>0</v>
      </c>
      <c r="M49" s="20">
        <v>0</v>
      </c>
      <c r="N49" s="20">
        <v>0</v>
      </c>
      <c r="O49" s="20"/>
      <c r="P49" s="20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>
        <f t="shared" si="1"/>
        <v>25</v>
      </c>
    </row>
    <row r="50" spans="1:43" x14ac:dyDescent="0.3">
      <c r="A50" s="18">
        <v>44</v>
      </c>
      <c r="B50" s="19" t="s">
        <v>678</v>
      </c>
      <c r="C50" s="26">
        <v>41522</v>
      </c>
      <c r="D50" s="20"/>
      <c r="E50" s="20"/>
      <c r="F50" s="21"/>
      <c r="G50" s="21"/>
      <c r="H50" s="20"/>
      <c r="I50" s="20"/>
      <c r="J50" s="20"/>
      <c r="K50" s="20"/>
      <c r="L50" s="20"/>
      <c r="M50" s="20"/>
      <c r="N50" s="20">
        <v>20</v>
      </c>
      <c r="O50" s="20"/>
      <c r="P50" s="20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>
        <f t="shared" si="1"/>
        <v>20</v>
      </c>
    </row>
    <row r="51" spans="1:43" x14ac:dyDescent="0.3">
      <c r="A51" s="18">
        <v>44</v>
      </c>
      <c r="B51" s="19" t="s">
        <v>555</v>
      </c>
      <c r="C51" s="24">
        <v>41353</v>
      </c>
      <c r="D51" s="20"/>
      <c r="E51" s="20"/>
      <c r="F51" s="21"/>
      <c r="G51" s="21"/>
      <c r="H51" s="20"/>
      <c r="I51" s="20"/>
      <c r="J51" s="20"/>
      <c r="K51" s="20"/>
      <c r="L51" s="20"/>
      <c r="M51" s="20"/>
      <c r="N51" s="20">
        <v>20</v>
      </c>
      <c r="O51" s="20"/>
      <c r="P51" s="20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>
        <f t="shared" si="1"/>
        <v>20</v>
      </c>
    </row>
    <row r="52" spans="1:43" x14ac:dyDescent="0.3">
      <c r="A52" s="18">
        <v>44</v>
      </c>
      <c r="B52" s="19" t="s">
        <v>418</v>
      </c>
      <c r="C52" s="63">
        <v>40987</v>
      </c>
      <c r="D52" s="20">
        <v>0</v>
      </c>
      <c r="E52" s="20">
        <v>0</v>
      </c>
      <c r="F52" s="21">
        <v>10</v>
      </c>
      <c r="G52" s="21">
        <v>0</v>
      </c>
      <c r="H52" s="20">
        <v>10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/>
      <c r="P52" s="20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>
        <f t="shared" si="1"/>
        <v>20</v>
      </c>
    </row>
    <row r="53" spans="1:43" x14ac:dyDescent="0.3">
      <c r="A53" s="18">
        <v>44</v>
      </c>
      <c r="B53" s="19" t="s">
        <v>523</v>
      </c>
      <c r="C53" s="63">
        <v>41062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10</v>
      </c>
      <c r="K53" s="20">
        <v>10</v>
      </c>
      <c r="L53" s="20">
        <v>0</v>
      </c>
      <c r="M53" s="20">
        <v>0</v>
      </c>
      <c r="N53" s="20">
        <v>0</v>
      </c>
      <c r="O53" s="20"/>
      <c r="P53" s="20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>
        <f t="shared" si="1"/>
        <v>20</v>
      </c>
    </row>
    <row r="54" spans="1:43" x14ac:dyDescent="0.3">
      <c r="A54" s="18">
        <v>48</v>
      </c>
      <c r="B54" s="19" t="s">
        <v>510</v>
      </c>
      <c r="C54" s="63">
        <v>40961</v>
      </c>
      <c r="D54" s="20">
        <v>0</v>
      </c>
      <c r="E54" s="20">
        <v>0</v>
      </c>
      <c r="F54" s="20">
        <v>0</v>
      </c>
      <c r="G54" s="20">
        <v>0</v>
      </c>
      <c r="H54" s="20">
        <v>10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7.5</v>
      </c>
      <c r="O54" s="20"/>
      <c r="P54" s="20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>
        <f t="shared" si="1"/>
        <v>17.5</v>
      </c>
    </row>
    <row r="55" spans="1:43" x14ac:dyDescent="0.3">
      <c r="A55" s="18">
        <v>48</v>
      </c>
      <c r="B55" s="19" t="s">
        <v>643</v>
      </c>
      <c r="C55" s="24">
        <v>41032</v>
      </c>
      <c r="D55" s="20"/>
      <c r="E55" s="20"/>
      <c r="F55" s="21"/>
      <c r="G55" s="21"/>
      <c r="H55" s="20"/>
      <c r="I55" s="20"/>
      <c r="J55" s="20"/>
      <c r="K55" s="20"/>
      <c r="L55" s="20"/>
      <c r="M55" s="20">
        <v>10</v>
      </c>
      <c r="N55" s="20">
        <v>7.5</v>
      </c>
      <c r="O55" s="20"/>
      <c r="P55" s="20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>
        <f t="shared" si="1"/>
        <v>17.5</v>
      </c>
    </row>
    <row r="56" spans="1:43" x14ac:dyDescent="0.3">
      <c r="A56" s="18">
        <v>48</v>
      </c>
      <c r="B56" s="19" t="s">
        <v>507</v>
      </c>
      <c r="C56" s="63">
        <v>41264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12.5</v>
      </c>
      <c r="J56" s="20">
        <v>0</v>
      </c>
      <c r="K56" s="20">
        <v>0</v>
      </c>
      <c r="L56" s="20">
        <v>0</v>
      </c>
      <c r="M56" s="20">
        <v>5</v>
      </c>
      <c r="N56" s="20">
        <v>0</v>
      </c>
      <c r="O56" s="20"/>
      <c r="P56" s="20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>
        <f t="shared" si="1"/>
        <v>17.5</v>
      </c>
    </row>
    <row r="57" spans="1:43" x14ac:dyDescent="0.3">
      <c r="A57" s="18">
        <v>51</v>
      </c>
      <c r="B57" s="19" t="s">
        <v>186</v>
      </c>
      <c r="C57" s="25">
        <v>41384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0</v>
      </c>
      <c r="M57" s="20">
        <v>5</v>
      </c>
      <c r="N57" s="20">
        <v>0</v>
      </c>
      <c r="O57" s="20"/>
      <c r="P57" s="20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>
        <f t="shared" si="1"/>
        <v>15</v>
      </c>
    </row>
    <row r="58" spans="1:43" x14ac:dyDescent="0.3">
      <c r="A58" s="18">
        <v>52</v>
      </c>
      <c r="B58" s="19" t="s">
        <v>42</v>
      </c>
      <c r="C58" s="26"/>
      <c r="D58" s="20"/>
      <c r="E58" s="20"/>
      <c r="F58" s="21"/>
      <c r="G58" s="21"/>
      <c r="H58" s="20"/>
      <c r="I58" s="20"/>
      <c r="J58" s="20"/>
      <c r="K58" s="20"/>
      <c r="L58" s="20"/>
      <c r="M58" s="20"/>
      <c r="N58" s="20"/>
      <c r="O58" s="20"/>
      <c r="P58" s="20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>
        <v>3.75</v>
      </c>
      <c r="AN58" s="21">
        <v>10</v>
      </c>
      <c r="AO58" s="21"/>
      <c r="AP58" s="21"/>
      <c r="AQ58" s="21">
        <f t="shared" si="1"/>
        <v>13.75</v>
      </c>
    </row>
    <row r="59" spans="1:43" x14ac:dyDescent="0.3">
      <c r="A59" s="18">
        <v>53</v>
      </c>
      <c r="B59" s="19" t="s">
        <v>375</v>
      </c>
      <c r="C59" s="26">
        <v>41709</v>
      </c>
      <c r="D59" s="20"/>
      <c r="E59" s="20"/>
      <c r="F59" s="21"/>
      <c r="G59" s="21"/>
      <c r="H59" s="20"/>
      <c r="I59" s="20"/>
      <c r="J59" s="20"/>
      <c r="K59" s="20"/>
      <c r="L59" s="20"/>
      <c r="M59" s="20"/>
      <c r="N59" s="20">
        <v>12.5</v>
      </c>
      <c r="O59" s="20"/>
      <c r="P59" s="20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>
        <f t="shared" si="1"/>
        <v>12.5</v>
      </c>
    </row>
    <row r="60" spans="1:43" x14ac:dyDescent="0.3">
      <c r="A60" s="18">
        <v>53</v>
      </c>
      <c r="B60" s="19" t="s">
        <v>508</v>
      </c>
      <c r="C60" s="25"/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12.5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/>
      <c r="P60" s="2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>
        <f t="shared" si="1"/>
        <v>12.5</v>
      </c>
    </row>
    <row r="61" spans="1:43" x14ac:dyDescent="0.3">
      <c r="A61" s="18">
        <v>53</v>
      </c>
      <c r="B61" s="19" t="s">
        <v>509</v>
      </c>
      <c r="C61" s="25">
        <v>41174</v>
      </c>
      <c r="D61" s="20">
        <v>0</v>
      </c>
      <c r="E61" s="20">
        <v>0</v>
      </c>
      <c r="F61" s="20">
        <v>0</v>
      </c>
      <c r="G61" s="20">
        <v>0</v>
      </c>
      <c r="H61" s="20">
        <v>10</v>
      </c>
      <c r="I61" s="20">
        <v>0</v>
      </c>
      <c r="J61" s="20">
        <v>0</v>
      </c>
      <c r="K61" s="20">
        <v>0</v>
      </c>
      <c r="L61" s="20">
        <v>0</v>
      </c>
      <c r="M61" s="20">
        <v>2.5</v>
      </c>
      <c r="N61" s="20">
        <v>0</v>
      </c>
      <c r="O61" s="20"/>
      <c r="P61" s="20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>
        <f t="shared" si="1"/>
        <v>12.5</v>
      </c>
    </row>
    <row r="62" spans="1:43" x14ac:dyDescent="0.3">
      <c r="A62" s="18">
        <v>56</v>
      </c>
      <c r="B62" s="19" t="s">
        <v>644</v>
      </c>
      <c r="C62" s="26"/>
      <c r="D62" s="20"/>
      <c r="E62" s="20"/>
      <c r="F62" s="21"/>
      <c r="G62" s="21"/>
      <c r="H62" s="20"/>
      <c r="I62" s="20"/>
      <c r="J62" s="20"/>
      <c r="K62" s="20"/>
      <c r="L62" s="20"/>
      <c r="M62" s="20">
        <v>10</v>
      </c>
      <c r="N62" s="20">
        <v>0</v>
      </c>
      <c r="O62" s="20"/>
      <c r="P62" s="20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>
        <f t="shared" si="1"/>
        <v>10</v>
      </c>
    </row>
    <row r="63" spans="1:43" x14ac:dyDescent="0.3">
      <c r="A63" s="18">
        <v>56</v>
      </c>
      <c r="B63" s="19" t="s">
        <v>420</v>
      </c>
      <c r="C63" s="25">
        <v>40631</v>
      </c>
      <c r="D63" s="20">
        <v>0</v>
      </c>
      <c r="E63" s="20">
        <v>0</v>
      </c>
      <c r="F63" s="21">
        <v>10</v>
      </c>
      <c r="G63" s="21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/>
      <c r="P63" s="20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>
        <f t="shared" si="1"/>
        <v>10</v>
      </c>
    </row>
    <row r="64" spans="1:43" x14ac:dyDescent="0.3">
      <c r="A64" s="18">
        <v>56</v>
      </c>
      <c r="B64" s="19" t="s">
        <v>40</v>
      </c>
      <c r="C64" s="26"/>
      <c r="D64" s="20"/>
      <c r="E64" s="20"/>
      <c r="F64" s="21"/>
      <c r="G64" s="21"/>
      <c r="H64" s="20"/>
      <c r="I64" s="20"/>
      <c r="J64" s="20"/>
      <c r="K64" s="20"/>
      <c r="L64" s="20"/>
      <c r="M64" s="20">
        <v>10</v>
      </c>
      <c r="N64" s="20">
        <v>0</v>
      </c>
      <c r="O64" s="20"/>
      <c r="P64" s="20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>
        <f t="shared" si="1"/>
        <v>10</v>
      </c>
    </row>
    <row r="65" spans="1:43" x14ac:dyDescent="0.3">
      <c r="A65" s="18">
        <v>56</v>
      </c>
      <c r="B65" s="19" t="s">
        <v>595</v>
      </c>
      <c r="C65" s="25">
        <v>41201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10</v>
      </c>
      <c r="M65" s="20">
        <v>0</v>
      </c>
      <c r="N65" s="20">
        <v>0</v>
      </c>
      <c r="O65" s="20"/>
      <c r="P65" s="20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>
        <f t="shared" si="1"/>
        <v>10</v>
      </c>
    </row>
    <row r="66" spans="1:43" x14ac:dyDescent="0.3">
      <c r="A66" s="18">
        <v>60</v>
      </c>
      <c r="B66" s="19" t="s">
        <v>675</v>
      </c>
      <c r="C66" s="26">
        <v>40953</v>
      </c>
      <c r="D66" s="20"/>
      <c r="E66" s="20"/>
      <c r="F66" s="21"/>
      <c r="G66" s="21"/>
      <c r="H66" s="20"/>
      <c r="I66" s="20"/>
      <c r="J66" s="20"/>
      <c r="K66" s="20"/>
      <c r="L66" s="20"/>
      <c r="M66" s="20"/>
      <c r="N66" s="20">
        <v>7.5</v>
      </c>
      <c r="O66" s="20"/>
      <c r="P66" s="20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>
        <f t="shared" si="1"/>
        <v>7.5</v>
      </c>
    </row>
    <row r="67" spans="1:43" x14ac:dyDescent="0.3">
      <c r="A67" s="18">
        <v>61</v>
      </c>
      <c r="B67" s="19" t="s">
        <v>646</v>
      </c>
      <c r="C67" s="26">
        <v>41156</v>
      </c>
      <c r="D67" s="20"/>
      <c r="E67" s="20"/>
      <c r="F67" s="21"/>
      <c r="G67" s="21"/>
      <c r="H67" s="20"/>
      <c r="I67" s="20"/>
      <c r="J67" s="20"/>
      <c r="K67" s="20"/>
      <c r="L67" s="20"/>
      <c r="M67" s="20">
        <v>5</v>
      </c>
      <c r="N67" s="20">
        <v>0</v>
      </c>
      <c r="O67" s="20"/>
      <c r="P67" s="20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>
        <f t="shared" si="1"/>
        <v>5</v>
      </c>
    </row>
    <row r="68" spans="1:43" x14ac:dyDescent="0.3">
      <c r="A68" s="18">
        <v>61</v>
      </c>
      <c r="B68" s="19" t="s">
        <v>647</v>
      </c>
      <c r="C68" s="26">
        <v>41045</v>
      </c>
      <c r="D68" s="20"/>
      <c r="E68" s="20"/>
      <c r="F68" s="21"/>
      <c r="G68" s="21"/>
      <c r="H68" s="20"/>
      <c r="I68" s="20"/>
      <c r="J68" s="20"/>
      <c r="K68" s="20"/>
      <c r="L68" s="20"/>
      <c r="M68" s="20">
        <v>5</v>
      </c>
      <c r="N68" s="20">
        <v>0</v>
      </c>
      <c r="O68" s="20"/>
      <c r="P68" s="20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>
        <f t="shared" si="1"/>
        <v>5</v>
      </c>
    </row>
    <row r="69" spans="1:43" x14ac:dyDescent="0.3">
      <c r="A69" s="18">
        <v>61</v>
      </c>
      <c r="B69" s="19" t="s">
        <v>645</v>
      </c>
      <c r="C69" s="26">
        <v>40611</v>
      </c>
      <c r="D69" s="20"/>
      <c r="E69" s="20"/>
      <c r="F69" s="21"/>
      <c r="G69" s="21"/>
      <c r="H69" s="20"/>
      <c r="I69" s="20"/>
      <c r="J69" s="20"/>
      <c r="K69" s="20"/>
      <c r="L69" s="20"/>
      <c r="M69" s="20">
        <v>5</v>
      </c>
      <c r="N69" s="20">
        <v>0</v>
      </c>
      <c r="O69" s="20"/>
      <c r="P69" s="20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>
        <f t="shared" si="1"/>
        <v>5</v>
      </c>
    </row>
    <row r="70" spans="1:43" x14ac:dyDescent="0.3">
      <c r="A70" s="18"/>
      <c r="B70" s="19"/>
      <c r="C70" s="26"/>
      <c r="D70" s="20"/>
      <c r="E70" s="20"/>
      <c r="F70" s="21"/>
      <c r="G70" s="21"/>
      <c r="H70" s="20"/>
      <c r="I70" s="20"/>
      <c r="J70" s="20"/>
      <c r="K70" s="20"/>
      <c r="L70" s="20"/>
      <c r="M70" s="20"/>
      <c r="N70" s="20"/>
      <c r="O70" s="20"/>
      <c r="P70" s="2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>
        <f t="shared" si="1"/>
        <v>0</v>
      </c>
    </row>
    <row r="71" spans="1:43" x14ac:dyDescent="0.3"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</row>
    <row r="72" spans="1:43" x14ac:dyDescent="0.3"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</row>
    <row r="73" spans="1:43" x14ac:dyDescent="0.3"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1:43" x14ac:dyDescent="0.3"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</row>
    <row r="75" spans="1:43" x14ac:dyDescent="0.3"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</row>
    <row r="76" spans="1:43" x14ac:dyDescent="0.3"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</row>
    <row r="77" spans="1:43" x14ac:dyDescent="0.3"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</row>
    <row r="78" spans="1:43" x14ac:dyDescent="0.3"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</row>
    <row r="79" spans="1:43" x14ac:dyDescent="0.3"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</row>
    <row r="80" spans="1:43" x14ac:dyDescent="0.3"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</row>
    <row r="81" spans="27:42" x14ac:dyDescent="0.3"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</row>
    <row r="82" spans="27:42" x14ac:dyDescent="0.3"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</row>
    <row r="83" spans="27:42" x14ac:dyDescent="0.3"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</row>
    <row r="84" spans="27:42" x14ac:dyDescent="0.3"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</row>
    <row r="85" spans="27:42" x14ac:dyDescent="0.3"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</row>
    <row r="86" spans="27:42" x14ac:dyDescent="0.3"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</row>
    <row r="87" spans="27:42" x14ac:dyDescent="0.3"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</row>
    <row r="88" spans="27:42" x14ac:dyDescent="0.3"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</row>
    <row r="89" spans="27:42" x14ac:dyDescent="0.3"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</row>
    <row r="90" spans="27:42" x14ac:dyDescent="0.3"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</row>
    <row r="91" spans="27:42" x14ac:dyDescent="0.3"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</row>
    <row r="92" spans="27:42" x14ac:dyDescent="0.3"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</row>
  </sheetData>
  <autoFilter ref="A6:AQ6" xr:uid="{00000000-0009-0000-0000-000007000000}">
    <sortState xmlns:xlrd2="http://schemas.microsoft.com/office/spreadsheetml/2017/richdata2" ref="A7:AQ70">
      <sortCondition descending="1" ref="AQ6"/>
    </sortState>
  </autoFilter>
  <sortState xmlns:xlrd2="http://schemas.microsoft.com/office/spreadsheetml/2017/richdata2" ref="B7:AQ13">
    <sortCondition descending="1" ref="AQ7:AQ13"/>
  </sortState>
  <mergeCells count="21">
    <mergeCell ref="A1:AQ1"/>
    <mergeCell ref="A2:AQ2"/>
    <mergeCell ref="A3:AQ3"/>
    <mergeCell ref="A4:AQ4"/>
    <mergeCell ref="A5:C5"/>
    <mergeCell ref="D5:E5"/>
    <mergeCell ref="F5:G5"/>
    <mergeCell ref="H5:I5"/>
    <mergeCell ref="O5:P5"/>
    <mergeCell ref="Q5:R5"/>
    <mergeCell ref="S5:T5"/>
    <mergeCell ref="V5:W5"/>
    <mergeCell ref="X5:Y5"/>
    <mergeCell ref="AA5:AB5"/>
    <mergeCell ref="AO5:AP5"/>
    <mergeCell ref="AC5:AD5"/>
    <mergeCell ref="AE5:AF5"/>
    <mergeCell ref="AM5:AN5"/>
    <mergeCell ref="AI5:AJ5"/>
    <mergeCell ref="AG5:AH5"/>
    <mergeCell ref="AK5:AL5"/>
  </mergeCells>
  <conditionalFormatting sqref="B54:B55 B57:B66">
    <cfRule type="duplicateValues" dxfId="14" priority="6"/>
  </conditionalFormatting>
  <conditionalFormatting sqref="B56">
    <cfRule type="duplicateValues" dxfId="13" priority="5"/>
  </conditionalFormatting>
  <conditionalFormatting sqref="B67:B70">
    <cfRule type="duplicateValues" dxfId="12" priority="2"/>
  </conditionalFormatting>
  <conditionalFormatting sqref="AQ71:AQ1048576 AQ1:AQ6">
    <cfRule type="duplicateValues" dxfId="11" priority="1"/>
    <cfRule type="duplicateValues" dxfId="10" priority="3"/>
    <cfRule type="duplicateValues" dxfId="9" priority="4"/>
  </conditionalFormatting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  <pageSetUpPr fitToPage="1"/>
  </sheetPr>
  <dimension ref="A1:AW61"/>
  <sheetViews>
    <sheetView showGridLines="0" zoomScale="98" zoomScaleNormal="98" zoomScaleSheetLayoutView="75" workbookViewId="0">
      <pane xSplit="2" ySplit="5" topLeftCell="K48" activePane="bottomRight" state="frozen"/>
      <selection activeCell="N5" sqref="D1:N1048576"/>
      <selection pane="topRight" activeCell="N5" sqref="D1:N1048576"/>
      <selection pane="bottomLeft" activeCell="N5" sqref="D1:N1048576"/>
      <selection pane="bottomRight" activeCell="AF5" sqref="AF1:AJ1048576"/>
    </sheetView>
  </sheetViews>
  <sheetFormatPr baseColWidth="10" defaultColWidth="17.109375" defaultRowHeight="18" x14ac:dyDescent="0.3"/>
  <cols>
    <col min="1" max="1" width="17" style="27" bestFit="1" customWidth="1"/>
    <col min="2" max="2" width="36.77734375" style="28" bestFit="1" customWidth="1"/>
    <col min="3" max="3" width="27.77734375" style="41" bestFit="1" customWidth="1"/>
    <col min="4" max="4" width="17.88671875" style="23" hidden="1" customWidth="1"/>
    <col min="5" max="5" width="14.44140625" style="23" hidden="1" customWidth="1"/>
    <col min="6" max="6" width="17.88671875" style="23" hidden="1" customWidth="1"/>
    <col min="7" max="7" width="14.44140625" style="23" hidden="1" customWidth="1"/>
    <col min="8" max="8" width="17.88671875" style="23" hidden="1" customWidth="1"/>
    <col min="9" max="9" width="14.44140625" style="23" hidden="1" customWidth="1"/>
    <col min="10" max="10" width="19" style="23" hidden="1" customWidth="1"/>
    <col min="11" max="11" width="19.109375" style="23" hidden="1" customWidth="1"/>
    <col min="12" max="13" width="27.6640625" style="29" hidden="1" customWidth="1"/>
    <col min="14" max="14" width="29" style="29" hidden="1" customWidth="1"/>
    <col min="15" max="15" width="21.77734375" style="29" hidden="1" customWidth="1"/>
    <col min="16" max="16" width="18.44140625" style="29" hidden="1" customWidth="1"/>
    <col min="17" max="17" width="24" style="29" hidden="1" customWidth="1"/>
    <col min="18" max="18" width="22.6640625" style="29" hidden="1" customWidth="1"/>
    <col min="19" max="19" width="17.88671875" style="29" hidden="1" customWidth="1"/>
    <col min="20" max="20" width="14.44140625" style="29" hidden="1" customWidth="1"/>
    <col min="21" max="21" width="17.88671875" style="29" hidden="1" customWidth="1"/>
    <col min="22" max="22" width="14.44140625" style="29" hidden="1" customWidth="1"/>
    <col min="23" max="23" width="17.88671875" style="29" hidden="1" customWidth="1"/>
    <col min="24" max="24" width="14.44140625" style="29" hidden="1" customWidth="1"/>
    <col min="25" max="25" width="17.88671875" style="29" hidden="1" customWidth="1"/>
    <col min="26" max="26" width="14.44140625" style="29" hidden="1" customWidth="1"/>
    <col min="27" max="27" width="17.88671875" style="29" hidden="1" customWidth="1"/>
    <col min="28" max="28" width="14.44140625" style="29" hidden="1" customWidth="1"/>
    <col min="29" max="29" width="24.44140625" style="29" hidden="1" customWidth="1"/>
    <col min="30" max="30" width="17.88671875" style="29" hidden="1" customWidth="1"/>
    <col min="31" max="31" width="14.44140625" style="29" hidden="1" customWidth="1"/>
    <col min="32" max="32" width="24.44140625" style="29" hidden="1" customWidth="1"/>
    <col min="33" max="33" width="17.88671875" style="29" hidden="1" customWidth="1"/>
    <col min="34" max="34" width="14.44140625" style="29" hidden="1" customWidth="1"/>
    <col min="35" max="35" width="17.88671875" style="29" hidden="1" customWidth="1"/>
    <col min="36" max="36" width="14.44140625" style="29" hidden="1" customWidth="1"/>
    <col min="37" max="37" width="15" style="29" bestFit="1" customWidth="1"/>
    <col min="38" max="38" width="21.88671875" style="23" hidden="1" customWidth="1"/>
    <col min="39" max="39" width="10.109375" style="23" hidden="1" customWidth="1"/>
    <col min="40" max="40" width="15.21875" style="23" hidden="1" customWidth="1"/>
    <col min="41" max="42" width="0" style="23" hidden="1" customWidth="1"/>
    <col min="43" max="16384" width="17.109375" style="23"/>
  </cols>
  <sheetData>
    <row r="1" spans="1:37" s="1" customFormat="1" ht="25.8" x14ac:dyDescent="0.3">
      <c r="A1" s="106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8"/>
    </row>
    <row r="2" spans="1:37" s="1" customFormat="1" ht="25.8" x14ac:dyDescent="0.3">
      <c r="A2" s="109" t="s">
        <v>11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1"/>
    </row>
    <row r="3" spans="1:37" s="1" customFormat="1" ht="25.8" x14ac:dyDescent="0.3">
      <c r="A3" s="112">
        <f ca="1">TODAY()</f>
        <v>46006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4"/>
    </row>
    <row r="4" spans="1:37" s="1" customFormat="1" ht="26.4" thickBot="1" x14ac:dyDescent="0.35">
      <c r="A4" s="115" t="s">
        <v>268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7"/>
    </row>
    <row r="5" spans="1:37" s="7" customFormat="1" ht="54.6" thickBot="1" x14ac:dyDescent="0.35">
      <c r="A5" s="118" t="s">
        <v>10</v>
      </c>
      <c r="B5" s="119"/>
      <c r="C5" s="120"/>
      <c r="D5" s="77" t="s">
        <v>20</v>
      </c>
      <c r="E5" s="78"/>
      <c r="F5" s="121" t="s">
        <v>21</v>
      </c>
      <c r="G5" s="122"/>
      <c r="H5" s="121" t="s">
        <v>22</v>
      </c>
      <c r="I5" s="122"/>
      <c r="J5" s="31" t="s">
        <v>23</v>
      </c>
      <c r="K5" s="2" t="s">
        <v>24</v>
      </c>
      <c r="L5" s="2" t="s">
        <v>26</v>
      </c>
      <c r="M5" s="2" t="s">
        <v>25</v>
      </c>
      <c r="N5" s="2" t="s">
        <v>27</v>
      </c>
      <c r="O5" s="3" t="s">
        <v>466</v>
      </c>
      <c r="P5" s="5" t="s">
        <v>335</v>
      </c>
      <c r="Q5" s="32" t="s">
        <v>469</v>
      </c>
      <c r="R5" s="33" t="s">
        <v>513</v>
      </c>
      <c r="S5" s="95" t="s">
        <v>518</v>
      </c>
      <c r="T5" s="96"/>
      <c r="U5" s="95" t="s">
        <v>514</v>
      </c>
      <c r="V5" s="96"/>
      <c r="W5" s="95" t="s">
        <v>515</v>
      </c>
      <c r="X5" s="96"/>
      <c r="Y5" s="95" t="s">
        <v>520</v>
      </c>
      <c r="Z5" s="96"/>
      <c r="AA5" s="102" t="s">
        <v>608</v>
      </c>
      <c r="AB5" s="102"/>
      <c r="AC5" s="33" t="s">
        <v>665</v>
      </c>
      <c r="AD5" s="95" t="s">
        <v>636</v>
      </c>
      <c r="AE5" s="96"/>
      <c r="AF5" s="5" t="s">
        <v>674</v>
      </c>
      <c r="AG5" s="103" t="s">
        <v>681</v>
      </c>
      <c r="AH5" s="104"/>
      <c r="AI5" s="103" t="s">
        <v>682</v>
      </c>
      <c r="AJ5" s="104"/>
      <c r="AK5" s="6"/>
    </row>
    <row r="6" spans="1:37" s="7" customFormat="1" ht="18.600000000000001" thickBot="1" x14ac:dyDescent="0.35">
      <c r="A6" s="8" t="s">
        <v>6</v>
      </c>
      <c r="B6" s="9" t="s">
        <v>1</v>
      </c>
      <c r="C6" s="10" t="s">
        <v>0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1" t="s">
        <v>3</v>
      </c>
      <c r="J6" s="11" t="s">
        <v>2</v>
      </c>
      <c r="K6" s="11" t="s">
        <v>2</v>
      </c>
      <c r="L6" s="11" t="s">
        <v>2</v>
      </c>
      <c r="M6" s="11" t="s">
        <v>2</v>
      </c>
      <c r="N6" s="12" t="s">
        <v>3</v>
      </c>
      <c r="O6" s="14"/>
      <c r="P6" s="34" t="s">
        <v>2</v>
      </c>
      <c r="Q6" s="34" t="s">
        <v>2</v>
      </c>
      <c r="R6" s="34" t="s">
        <v>2</v>
      </c>
      <c r="S6" s="16" t="s">
        <v>2</v>
      </c>
      <c r="T6" s="16" t="s">
        <v>3</v>
      </c>
      <c r="U6" s="16" t="s">
        <v>2</v>
      </c>
      <c r="V6" s="16" t="s">
        <v>3</v>
      </c>
      <c r="W6" s="16" t="s">
        <v>2</v>
      </c>
      <c r="X6" s="16" t="s">
        <v>3</v>
      </c>
      <c r="Y6" s="16" t="s">
        <v>2</v>
      </c>
      <c r="Z6" s="16" t="s">
        <v>3</v>
      </c>
      <c r="AA6" s="16" t="s">
        <v>2</v>
      </c>
      <c r="AB6" s="16" t="s">
        <v>3</v>
      </c>
      <c r="AC6" s="16" t="s">
        <v>2</v>
      </c>
      <c r="AD6" s="16" t="s">
        <v>2</v>
      </c>
      <c r="AE6" s="16" t="s">
        <v>3</v>
      </c>
      <c r="AF6" s="16" t="s">
        <v>2</v>
      </c>
      <c r="AG6" s="74" t="s">
        <v>2</v>
      </c>
      <c r="AH6" s="74" t="s">
        <v>3</v>
      </c>
      <c r="AI6" s="74" t="s">
        <v>2</v>
      </c>
      <c r="AJ6" s="74" t="s">
        <v>3</v>
      </c>
      <c r="AK6" s="17" t="s">
        <v>333</v>
      </c>
    </row>
    <row r="7" spans="1:37" x14ac:dyDescent="0.3">
      <c r="A7" s="18">
        <v>1</v>
      </c>
      <c r="B7" s="19" t="s">
        <v>73</v>
      </c>
      <c r="C7" s="62" t="s">
        <v>342</v>
      </c>
      <c r="D7" s="20">
        <v>250</v>
      </c>
      <c r="E7" s="20">
        <v>62.5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62.5</v>
      </c>
      <c r="O7" s="20">
        <v>500</v>
      </c>
      <c r="P7" s="21">
        <v>85</v>
      </c>
      <c r="Q7" s="21">
        <v>85</v>
      </c>
      <c r="R7" s="21">
        <v>170</v>
      </c>
      <c r="S7" s="21">
        <v>0</v>
      </c>
      <c r="T7" s="21">
        <v>63.75</v>
      </c>
      <c r="U7" s="21">
        <v>170</v>
      </c>
      <c r="V7" s="21">
        <v>114.75</v>
      </c>
      <c r="W7" s="21"/>
      <c r="X7" s="21"/>
      <c r="Y7" s="21">
        <v>306</v>
      </c>
      <c r="Z7" s="21">
        <v>29.75</v>
      </c>
      <c r="AA7" s="21">
        <v>306</v>
      </c>
      <c r="AB7" s="21">
        <v>106.25</v>
      </c>
      <c r="AC7" s="21">
        <f>30*17</f>
        <v>510</v>
      </c>
      <c r="AD7" s="21">
        <v>0</v>
      </c>
      <c r="AE7" s="21">
        <v>55.25</v>
      </c>
      <c r="AF7" s="21">
        <v>306</v>
      </c>
      <c r="AG7" s="21">
        <v>0</v>
      </c>
      <c r="AH7" s="21">
        <v>25.5</v>
      </c>
      <c r="AI7" s="21"/>
      <c r="AJ7" s="21"/>
      <c r="AK7" s="21">
        <f t="shared" ref="AK7:AK38" si="0">+SUM(D7:AJ7)</f>
        <v>3208.25</v>
      </c>
    </row>
    <row r="8" spans="1:37" x14ac:dyDescent="0.3">
      <c r="A8" s="18">
        <v>2</v>
      </c>
      <c r="B8" s="19" t="s">
        <v>74</v>
      </c>
      <c r="C8" s="62" t="s">
        <v>328</v>
      </c>
      <c r="D8" s="20">
        <v>180</v>
      </c>
      <c r="E8" s="20">
        <v>62.5</v>
      </c>
      <c r="F8" s="20">
        <v>250</v>
      </c>
      <c r="G8" s="21">
        <v>30</v>
      </c>
      <c r="H8" s="20">
        <v>250</v>
      </c>
      <c r="I8" s="20">
        <v>0</v>
      </c>
      <c r="J8" s="20">
        <v>250</v>
      </c>
      <c r="K8" s="20">
        <v>0</v>
      </c>
      <c r="L8" s="20">
        <v>0</v>
      </c>
      <c r="M8" s="20">
        <v>375</v>
      </c>
      <c r="N8" s="20">
        <v>0</v>
      </c>
      <c r="O8" s="20">
        <v>500</v>
      </c>
      <c r="P8" s="21"/>
      <c r="Q8" s="21">
        <v>85</v>
      </c>
      <c r="R8" s="21"/>
      <c r="S8" s="21"/>
      <c r="T8" s="21"/>
      <c r="U8" s="21"/>
      <c r="V8" s="21"/>
      <c r="W8" s="21"/>
      <c r="X8" s="21"/>
      <c r="Y8" s="21"/>
      <c r="Z8" s="21"/>
      <c r="AA8" s="21">
        <v>85</v>
      </c>
      <c r="AB8" s="21">
        <v>12.75</v>
      </c>
      <c r="AC8" s="21"/>
      <c r="AD8" s="21"/>
      <c r="AE8" s="21"/>
      <c r="AF8" s="21"/>
      <c r="AG8" s="21">
        <v>153</v>
      </c>
      <c r="AH8" s="21">
        <v>12.75</v>
      </c>
      <c r="AI8" s="21"/>
      <c r="AJ8" s="21"/>
      <c r="AK8" s="21">
        <f t="shared" si="0"/>
        <v>2246</v>
      </c>
    </row>
    <row r="9" spans="1:37" x14ac:dyDescent="0.3">
      <c r="A9" s="18">
        <v>3</v>
      </c>
      <c r="B9" s="19" t="s">
        <v>82</v>
      </c>
      <c r="C9" s="62" t="s">
        <v>328</v>
      </c>
      <c r="D9" s="20">
        <v>120</v>
      </c>
      <c r="E9" s="20">
        <v>45</v>
      </c>
      <c r="F9" s="20">
        <v>180</v>
      </c>
      <c r="G9" s="20">
        <v>62.5</v>
      </c>
      <c r="H9" s="20">
        <v>180</v>
      </c>
      <c r="I9" s="20">
        <v>62.5</v>
      </c>
      <c r="J9" s="20">
        <v>110</v>
      </c>
      <c r="K9" s="20">
        <v>0</v>
      </c>
      <c r="L9" s="20">
        <v>0</v>
      </c>
      <c r="M9" s="20">
        <v>120</v>
      </c>
      <c r="N9" s="20">
        <v>45</v>
      </c>
      <c r="O9" s="20">
        <v>500</v>
      </c>
      <c r="P9" s="21"/>
      <c r="Q9" s="21"/>
      <c r="R9" s="21">
        <v>85</v>
      </c>
      <c r="S9" s="21">
        <v>170</v>
      </c>
      <c r="T9" s="21">
        <v>0</v>
      </c>
      <c r="U9" s="21"/>
      <c r="V9" s="21"/>
      <c r="W9" s="21"/>
      <c r="X9" s="21"/>
      <c r="Y9" s="21"/>
      <c r="Z9" s="21"/>
      <c r="AA9" s="21"/>
      <c r="AB9" s="21"/>
      <c r="AC9" s="21"/>
      <c r="AD9" s="21">
        <v>34</v>
      </c>
      <c r="AE9" s="21"/>
      <c r="AF9" s="21"/>
      <c r="AG9" s="21"/>
      <c r="AH9" s="21"/>
      <c r="AI9" s="21"/>
      <c r="AJ9" s="21"/>
      <c r="AK9" s="21">
        <f t="shared" si="0"/>
        <v>1714</v>
      </c>
    </row>
    <row r="10" spans="1:37" x14ac:dyDescent="0.3">
      <c r="A10" s="18">
        <v>4</v>
      </c>
      <c r="B10" s="19" t="s">
        <v>188</v>
      </c>
      <c r="C10" s="62" t="s">
        <v>297</v>
      </c>
      <c r="D10" s="20">
        <v>110</v>
      </c>
      <c r="E10" s="20">
        <v>45</v>
      </c>
      <c r="F10" s="20">
        <v>120</v>
      </c>
      <c r="G10" s="20">
        <v>62.5</v>
      </c>
      <c r="H10" s="20">
        <v>120</v>
      </c>
      <c r="I10" s="20">
        <v>62.5</v>
      </c>
      <c r="J10" s="20">
        <v>180</v>
      </c>
      <c r="K10" s="20">
        <v>250</v>
      </c>
      <c r="L10" s="20">
        <v>250</v>
      </c>
      <c r="M10" s="20">
        <v>270</v>
      </c>
      <c r="N10" s="20">
        <v>45</v>
      </c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>
        <f t="shared" si="0"/>
        <v>1515</v>
      </c>
    </row>
    <row r="11" spans="1:37" x14ac:dyDescent="0.3">
      <c r="A11" s="18">
        <v>5</v>
      </c>
      <c r="B11" s="19" t="s">
        <v>83</v>
      </c>
      <c r="C11" s="62">
        <v>39839</v>
      </c>
      <c r="D11" s="20">
        <v>70</v>
      </c>
      <c r="E11" s="20">
        <v>30</v>
      </c>
      <c r="F11" s="20">
        <v>60</v>
      </c>
      <c r="G11" s="20">
        <v>20</v>
      </c>
      <c r="H11" s="20">
        <v>80</v>
      </c>
      <c r="I11" s="20">
        <v>45</v>
      </c>
      <c r="J11" s="20">
        <v>50</v>
      </c>
      <c r="K11" s="20">
        <v>80</v>
      </c>
      <c r="L11" s="20">
        <v>80</v>
      </c>
      <c r="M11" s="20">
        <v>120</v>
      </c>
      <c r="N11" s="20">
        <v>62.5</v>
      </c>
      <c r="O11" s="20"/>
      <c r="P11" s="21"/>
      <c r="Q11" s="21"/>
      <c r="R11" s="21"/>
      <c r="S11" s="21">
        <v>170</v>
      </c>
      <c r="T11" s="21">
        <v>0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>
        <f t="shared" si="0"/>
        <v>867.5</v>
      </c>
    </row>
    <row r="12" spans="1:37" x14ac:dyDescent="0.3">
      <c r="A12" s="18">
        <v>6</v>
      </c>
      <c r="B12" s="19" t="s">
        <v>190</v>
      </c>
      <c r="C12" s="62">
        <v>40008</v>
      </c>
      <c r="D12" s="20">
        <v>80</v>
      </c>
      <c r="E12" s="20">
        <v>30</v>
      </c>
      <c r="F12" s="20">
        <v>80</v>
      </c>
      <c r="G12" s="20">
        <v>20</v>
      </c>
      <c r="H12" s="20">
        <v>110</v>
      </c>
      <c r="I12" s="20">
        <v>20</v>
      </c>
      <c r="J12" s="20">
        <v>80</v>
      </c>
      <c r="K12" s="20">
        <v>120</v>
      </c>
      <c r="L12" s="20">
        <v>110</v>
      </c>
      <c r="M12" s="20">
        <v>180</v>
      </c>
      <c r="N12" s="20">
        <v>30</v>
      </c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>
        <f t="shared" si="0"/>
        <v>860</v>
      </c>
    </row>
    <row r="13" spans="1:37" x14ac:dyDescent="0.3">
      <c r="A13" s="18">
        <v>7</v>
      </c>
      <c r="B13" s="19" t="s">
        <v>49</v>
      </c>
      <c r="C13" s="61" t="s">
        <v>293</v>
      </c>
      <c r="D13" s="20">
        <v>0</v>
      </c>
      <c r="E13" s="20">
        <v>0</v>
      </c>
      <c r="F13" s="20">
        <v>110</v>
      </c>
      <c r="G13" s="20">
        <v>45</v>
      </c>
      <c r="H13" s="20">
        <v>0</v>
      </c>
      <c r="I13" s="20">
        <v>0</v>
      </c>
      <c r="J13" s="20">
        <v>20</v>
      </c>
      <c r="K13" s="20">
        <v>0</v>
      </c>
      <c r="L13" s="20">
        <v>180</v>
      </c>
      <c r="M13" s="20">
        <v>180</v>
      </c>
      <c r="N13" s="20">
        <v>20</v>
      </c>
      <c r="O13" s="20"/>
      <c r="P13" s="21"/>
      <c r="Q13" s="20"/>
      <c r="R13" s="20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>
        <f t="shared" si="0"/>
        <v>555</v>
      </c>
    </row>
    <row r="14" spans="1:37" x14ac:dyDescent="0.3">
      <c r="A14" s="18">
        <v>8</v>
      </c>
      <c r="B14" s="19" t="s">
        <v>189</v>
      </c>
      <c r="C14" s="62" t="s">
        <v>356</v>
      </c>
      <c r="D14" s="20">
        <v>60</v>
      </c>
      <c r="E14" s="20">
        <v>30</v>
      </c>
      <c r="F14" s="20">
        <v>50</v>
      </c>
      <c r="G14" s="20">
        <v>20</v>
      </c>
      <c r="H14" s="20">
        <v>50</v>
      </c>
      <c r="I14" s="20">
        <v>30</v>
      </c>
      <c r="J14" s="20">
        <v>0</v>
      </c>
      <c r="K14" s="20">
        <v>70</v>
      </c>
      <c r="L14" s="20">
        <v>70</v>
      </c>
      <c r="M14" s="20">
        <v>90</v>
      </c>
      <c r="N14" s="20">
        <v>20</v>
      </c>
      <c r="O14" s="20"/>
      <c r="P14" s="20"/>
      <c r="Q14" s="20"/>
      <c r="R14" s="20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>
        <f t="shared" si="0"/>
        <v>490</v>
      </c>
    </row>
    <row r="15" spans="1:37" x14ac:dyDescent="0.3">
      <c r="A15" s="18">
        <v>9</v>
      </c>
      <c r="B15" s="19" t="s">
        <v>191</v>
      </c>
      <c r="C15" s="62">
        <v>39875</v>
      </c>
      <c r="D15" s="20">
        <v>40</v>
      </c>
      <c r="E15" s="20">
        <v>30</v>
      </c>
      <c r="F15" s="20">
        <v>30</v>
      </c>
      <c r="G15" s="20">
        <v>20</v>
      </c>
      <c r="H15" s="20">
        <v>30</v>
      </c>
      <c r="I15" s="20">
        <v>20</v>
      </c>
      <c r="J15" s="20">
        <v>60</v>
      </c>
      <c r="K15" s="20">
        <v>60</v>
      </c>
      <c r="L15" s="20">
        <v>60</v>
      </c>
      <c r="M15" s="20">
        <v>90</v>
      </c>
      <c r="N15" s="20">
        <v>30</v>
      </c>
      <c r="O15" s="20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>
        <f t="shared" si="0"/>
        <v>470</v>
      </c>
    </row>
    <row r="16" spans="1:37" x14ac:dyDescent="0.3">
      <c r="A16" s="18">
        <v>10</v>
      </c>
      <c r="B16" s="19" t="s">
        <v>357</v>
      </c>
      <c r="C16" s="62">
        <v>40778</v>
      </c>
      <c r="D16" s="20">
        <v>0</v>
      </c>
      <c r="E16" s="20">
        <v>0</v>
      </c>
      <c r="F16" s="20">
        <v>20</v>
      </c>
      <c r="G16" s="20">
        <v>30</v>
      </c>
      <c r="H16" s="20">
        <v>0</v>
      </c>
      <c r="I16" s="20">
        <v>0</v>
      </c>
      <c r="J16" s="20">
        <v>120</v>
      </c>
      <c r="K16" s="20">
        <v>50</v>
      </c>
      <c r="L16" s="20">
        <v>120</v>
      </c>
      <c r="M16" s="20">
        <v>60</v>
      </c>
      <c r="N16" s="20">
        <v>20</v>
      </c>
      <c r="O16" s="20"/>
      <c r="P16" s="20"/>
      <c r="Q16" s="20"/>
      <c r="R16" s="20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>
        <v>0</v>
      </c>
      <c r="AH16" s="21">
        <v>12.75</v>
      </c>
      <c r="AI16" s="21"/>
      <c r="AJ16" s="21"/>
      <c r="AK16" s="21">
        <f t="shared" si="0"/>
        <v>432.75</v>
      </c>
    </row>
    <row r="17" spans="1:49" x14ac:dyDescent="0.3">
      <c r="A17" s="18">
        <v>11</v>
      </c>
      <c r="B17" s="19" t="s">
        <v>55</v>
      </c>
      <c r="C17" s="62" t="s">
        <v>339</v>
      </c>
      <c r="D17" s="20">
        <v>0</v>
      </c>
      <c r="E17" s="20">
        <v>0</v>
      </c>
      <c r="F17" s="20">
        <v>70</v>
      </c>
      <c r="G17" s="20">
        <v>30</v>
      </c>
      <c r="H17" s="20">
        <v>70</v>
      </c>
      <c r="I17" s="20">
        <v>0</v>
      </c>
      <c r="J17" s="20">
        <v>70</v>
      </c>
      <c r="K17" s="20">
        <v>0</v>
      </c>
      <c r="L17" s="20">
        <v>30</v>
      </c>
      <c r="M17" s="20">
        <v>50</v>
      </c>
      <c r="N17" s="20">
        <v>50</v>
      </c>
      <c r="O17" s="20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>
        <f t="shared" si="0"/>
        <v>370</v>
      </c>
    </row>
    <row r="18" spans="1:49" x14ac:dyDescent="0.3">
      <c r="A18" s="18">
        <v>12</v>
      </c>
      <c r="B18" s="19" t="s">
        <v>57</v>
      </c>
      <c r="C18" s="62">
        <v>41101</v>
      </c>
      <c r="D18" s="20">
        <v>0</v>
      </c>
      <c r="E18" s="20">
        <v>0</v>
      </c>
      <c r="F18" s="20">
        <v>0</v>
      </c>
      <c r="G18" s="21">
        <v>0</v>
      </c>
      <c r="H18" s="20">
        <v>40</v>
      </c>
      <c r="I18" s="20">
        <v>30</v>
      </c>
      <c r="J18" s="20">
        <v>30</v>
      </c>
      <c r="K18" s="20">
        <v>180</v>
      </c>
      <c r="L18" s="20">
        <v>50</v>
      </c>
      <c r="M18" s="20">
        <v>20</v>
      </c>
      <c r="N18" s="20">
        <v>0</v>
      </c>
      <c r="O18" s="20"/>
      <c r="P18" s="20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>
        <f t="shared" si="0"/>
        <v>350</v>
      </c>
    </row>
    <row r="19" spans="1:49" x14ac:dyDescent="0.3">
      <c r="A19" s="18">
        <v>13</v>
      </c>
      <c r="B19" s="19" t="s">
        <v>54</v>
      </c>
      <c r="C19" s="61">
        <v>41153</v>
      </c>
      <c r="D19" s="20">
        <v>0</v>
      </c>
      <c r="E19" s="20">
        <v>0</v>
      </c>
      <c r="F19" s="20">
        <v>40</v>
      </c>
      <c r="G19" s="20">
        <v>20</v>
      </c>
      <c r="H19" s="20">
        <v>60</v>
      </c>
      <c r="I19" s="20">
        <v>20</v>
      </c>
      <c r="J19" s="20">
        <v>20</v>
      </c>
      <c r="K19" s="20">
        <v>110</v>
      </c>
      <c r="L19" s="20">
        <v>30</v>
      </c>
      <c r="M19" s="20">
        <v>0</v>
      </c>
      <c r="N19" s="20">
        <v>20</v>
      </c>
      <c r="O19" s="20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>
        <v>0</v>
      </c>
      <c r="AH19" s="21">
        <v>12.75</v>
      </c>
      <c r="AI19" s="21"/>
      <c r="AJ19" s="21"/>
      <c r="AK19" s="21">
        <f t="shared" si="0"/>
        <v>332.75</v>
      </c>
    </row>
    <row r="20" spans="1:49" x14ac:dyDescent="0.3">
      <c r="A20" s="18">
        <v>14</v>
      </c>
      <c r="B20" s="19" t="s">
        <v>354</v>
      </c>
      <c r="C20" s="61">
        <v>40044</v>
      </c>
      <c r="D20" s="20">
        <v>0</v>
      </c>
      <c r="E20" s="20">
        <v>0</v>
      </c>
      <c r="F20" s="20">
        <v>30</v>
      </c>
      <c r="G20" s="20">
        <v>0</v>
      </c>
      <c r="H20" s="20">
        <v>40</v>
      </c>
      <c r="I20" s="20">
        <v>45</v>
      </c>
      <c r="J20" s="20">
        <v>0</v>
      </c>
      <c r="K20" s="20">
        <v>30</v>
      </c>
      <c r="L20" s="20">
        <v>40</v>
      </c>
      <c r="M20" s="20">
        <v>0</v>
      </c>
      <c r="N20" s="20">
        <v>0</v>
      </c>
      <c r="O20" s="20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>
        <f t="shared" si="0"/>
        <v>185</v>
      </c>
    </row>
    <row r="21" spans="1:49" x14ac:dyDescent="0.3">
      <c r="A21" s="18">
        <v>15</v>
      </c>
      <c r="B21" s="19" t="s">
        <v>67</v>
      </c>
      <c r="C21" s="62" t="s">
        <v>329</v>
      </c>
      <c r="D21" s="20">
        <v>40</v>
      </c>
      <c r="E21" s="20">
        <v>0</v>
      </c>
      <c r="F21" s="20">
        <v>20</v>
      </c>
      <c r="G21" s="20">
        <v>12.5</v>
      </c>
      <c r="H21" s="20">
        <v>20</v>
      </c>
      <c r="I21" s="20">
        <v>20</v>
      </c>
      <c r="J21" s="20">
        <v>10</v>
      </c>
      <c r="K21" s="20">
        <v>20</v>
      </c>
      <c r="L21" s="20">
        <v>10</v>
      </c>
      <c r="M21" s="20">
        <v>10</v>
      </c>
      <c r="N21" s="20">
        <v>12.5</v>
      </c>
      <c r="O21" s="20"/>
      <c r="P21" s="21"/>
      <c r="Q21" s="20"/>
      <c r="R21" s="20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>
        <f t="shared" si="0"/>
        <v>175</v>
      </c>
    </row>
    <row r="22" spans="1:49" s="66" customFormat="1" x14ac:dyDescent="0.3">
      <c r="A22" s="18">
        <v>15</v>
      </c>
      <c r="B22" s="19" t="s">
        <v>192</v>
      </c>
      <c r="C22" s="62" t="s">
        <v>330</v>
      </c>
      <c r="D22" s="20">
        <v>30</v>
      </c>
      <c r="E22" s="20">
        <v>0</v>
      </c>
      <c r="F22" s="20">
        <v>10</v>
      </c>
      <c r="G22" s="20">
        <v>12.5</v>
      </c>
      <c r="H22" s="20">
        <v>20</v>
      </c>
      <c r="I22" s="20">
        <v>20</v>
      </c>
      <c r="J22" s="20">
        <v>10</v>
      </c>
      <c r="K22" s="20">
        <v>10</v>
      </c>
      <c r="L22" s="20">
        <v>20</v>
      </c>
      <c r="M22" s="20">
        <v>30</v>
      </c>
      <c r="N22" s="20">
        <v>12.5</v>
      </c>
      <c r="O22" s="20"/>
      <c r="P22" s="20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>
        <f t="shared" si="0"/>
        <v>175</v>
      </c>
      <c r="AW22" s="23"/>
    </row>
    <row r="23" spans="1:49" s="66" customFormat="1" x14ac:dyDescent="0.3">
      <c r="A23" s="18">
        <v>17</v>
      </c>
      <c r="B23" s="19" t="s">
        <v>187</v>
      </c>
      <c r="C23" s="65">
        <v>40047</v>
      </c>
      <c r="D23" s="20">
        <v>50</v>
      </c>
      <c r="E23" s="20">
        <v>0</v>
      </c>
      <c r="F23" s="20">
        <v>30</v>
      </c>
      <c r="G23" s="20">
        <v>0</v>
      </c>
      <c r="H23" s="20">
        <v>20</v>
      </c>
      <c r="I23" s="20">
        <v>30</v>
      </c>
      <c r="J23" s="20">
        <v>40</v>
      </c>
      <c r="K23" s="20">
        <v>0</v>
      </c>
      <c r="L23" s="20">
        <v>0</v>
      </c>
      <c r="M23" s="20">
        <v>0</v>
      </c>
      <c r="N23" s="20">
        <v>0</v>
      </c>
      <c r="O23" s="20"/>
      <c r="P23" s="21"/>
      <c r="Q23" s="20"/>
      <c r="R23" s="20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>
        <f t="shared" si="0"/>
        <v>170</v>
      </c>
      <c r="AW23" s="23"/>
    </row>
    <row r="24" spans="1:49" s="66" customFormat="1" x14ac:dyDescent="0.3">
      <c r="A24" s="18">
        <v>18</v>
      </c>
      <c r="B24" s="19" t="s">
        <v>353</v>
      </c>
      <c r="C24" s="62" t="s">
        <v>358</v>
      </c>
      <c r="D24" s="20">
        <v>0</v>
      </c>
      <c r="E24" s="20">
        <v>0</v>
      </c>
      <c r="F24" s="20">
        <v>20</v>
      </c>
      <c r="G24" s="20">
        <v>12.5</v>
      </c>
      <c r="H24" s="20">
        <v>10</v>
      </c>
      <c r="I24" s="20">
        <v>20</v>
      </c>
      <c r="J24" s="20">
        <v>30</v>
      </c>
      <c r="K24" s="20">
        <v>30</v>
      </c>
      <c r="L24" s="20">
        <v>10</v>
      </c>
      <c r="M24" s="20">
        <v>20</v>
      </c>
      <c r="N24" s="20">
        <v>12.5</v>
      </c>
      <c r="O24" s="20"/>
      <c r="P24" s="20"/>
      <c r="Q24" s="20"/>
      <c r="R24" s="20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>
        <f t="shared" si="0"/>
        <v>165</v>
      </c>
      <c r="AW24" s="23"/>
    </row>
    <row r="25" spans="1:49" s="66" customFormat="1" x14ac:dyDescent="0.3">
      <c r="A25" s="18">
        <v>19</v>
      </c>
      <c r="B25" s="19" t="s">
        <v>60</v>
      </c>
      <c r="C25" s="63">
        <v>41135</v>
      </c>
      <c r="D25" s="20">
        <v>0</v>
      </c>
      <c r="E25" s="20">
        <v>0</v>
      </c>
      <c r="F25" s="20">
        <v>0</v>
      </c>
      <c r="G25" s="20">
        <v>0</v>
      </c>
      <c r="H25" s="20">
        <v>30</v>
      </c>
      <c r="I25" s="20">
        <v>12.5</v>
      </c>
      <c r="J25" s="20">
        <v>40</v>
      </c>
      <c r="K25" s="20">
        <v>30</v>
      </c>
      <c r="L25" s="20">
        <v>30</v>
      </c>
      <c r="M25" s="20">
        <v>10</v>
      </c>
      <c r="N25" s="20">
        <v>0</v>
      </c>
      <c r="O25" s="20"/>
      <c r="P25" s="20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>
        <f t="shared" si="0"/>
        <v>152.5</v>
      </c>
      <c r="AW25" s="23"/>
    </row>
    <row r="26" spans="1:49" s="66" customFormat="1" x14ac:dyDescent="0.3">
      <c r="A26" s="18">
        <v>20</v>
      </c>
      <c r="B26" s="19" t="s">
        <v>350</v>
      </c>
      <c r="C26" s="67">
        <v>40247</v>
      </c>
      <c r="D26" s="20">
        <v>30</v>
      </c>
      <c r="E26" s="20">
        <v>0</v>
      </c>
      <c r="F26" s="20">
        <v>20</v>
      </c>
      <c r="G26" s="20">
        <v>20</v>
      </c>
      <c r="H26" s="20">
        <v>30</v>
      </c>
      <c r="I26" s="20">
        <v>0</v>
      </c>
      <c r="J26" s="20">
        <v>0</v>
      </c>
      <c r="K26" s="20">
        <v>10</v>
      </c>
      <c r="L26" s="20">
        <v>20</v>
      </c>
      <c r="M26" s="20">
        <v>10</v>
      </c>
      <c r="N26" s="20">
        <v>0</v>
      </c>
      <c r="O26" s="20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>
        <f t="shared" si="0"/>
        <v>140</v>
      </c>
      <c r="AW26" s="23"/>
    </row>
    <row r="27" spans="1:49" s="66" customFormat="1" x14ac:dyDescent="0.3">
      <c r="A27" s="18">
        <v>21</v>
      </c>
      <c r="B27" s="19" t="s">
        <v>351</v>
      </c>
      <c r="C27" s="63" t="s">
        <v>294</v>
      </c>
      <c r="D27" s="20">
        <v>0</v>
      </c>
      <c r="E27" s="20">
        <v>0</v>
      </c>
      <c r="F27" s="20">
        <v>20</v>
      </c>
      <c r="G27" s="20">
        <v>12.5</v>
      </c>
      <c r="H27" s="20">
        <v>20</v>
      </c>
      <c r="I27" s="20">
        <v>20</v>
      </c>
      <c r="J27" s="20">
        <v>0</v>
      </c>
      <c r="K27" s="20">
        <v>10</v>
      </c>
      <c r="L27" s="20">
        <v>20</v>
      </c>
      <c r="M27" s="20">
        <v>20</v>
      </c>
      <c r="N27" s="20">
        <v>12.5</v>
      </c>
      <c r="O27" s="20"/>
      <c r="P27" s="20"/>
      <c r="Q27" s="20"/>
      <c r="R27" s="20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>
        <f t="shared" si="0"/>
        <v>135</v>
      </c>
      <c r="AW27" s="23"/>
    </row>
    <row r="28" spans="1:49" s="66" customFormat="1" x14ac:dyDescent="0.3">
      <c r="A28" s="18">
        <v>22</v>
      </c>
      <c r="B28" s="19" t="s">
        <v>506</v>
      </c>
      <c r="C28" s="61">
        <v>39905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20</v>
      </c>
      <c r="K28" s="20">
        <v>40</v>
      </c>
      <c r="L28" s="20">
        <v>40</v>
      </c>
      <c r="M28" s="20">
        <v>10</v>
      </c>
      <c r="N28" s="20">
        <v>20</v>
      </c>
      <c r="O28" s="20"/>
      <c r="P28" s="20"/>
      <c r="Q28" s="20"/>
      <c r="R28" s="20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>
        <f t="shared" si="0"/>
        <v>130</v>
      </c>
      <c r="AW28" s="23"/>
    </row>
    <row r="29" spans="1:49" s="66" customFormat="1" x14ac:dyDescent="0.3">
      <c r="A29" s="18">
        <v>22</v>
      </c>
      <c r="B29" s="19" t="s">
        <v>193</v>
      </c>
      <c r="C29" s="65">
        <v>40524</v>
      </c>
      <c r="D29" s="20">
        <v>30</v>
      </c>
      <c r="E29" s="20">
        <v>0</v>
      </c>
      <c r="F29" s="20">
        <v>30</v>
      </c>
      <c r="G29" s="20">
        <v>0</v>
      </c>
      <c r="H29" s="20">
        <v>10</v>
      </c>
      <c r="I29" s="20">
        <v>0</v>
      </c>
      <c r="J29" s="20">
        <v>20</v>
      </c>
      <c r="K29" s="20">
        <v>10</v>
      </c>
      <c r="L29" s="20">
        <v>30</v>
      </c>
      <c r="M29" s="20">
        <v>0</v>
      </c>
      <c r="N29" s="20">
        <v>0</v>
      </c>
      <c r="O29" s="20"/>
      <c r="P29" s="20"/>
      <c r="Q29" s="20"/>
      <c r="R29" s="20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>
        <f t="shared" si="0"/>
        <v>130</v>
      </c>
      <c r="AW29" s="23"/>
    </row>
    <row r="30" spans="1:49" s="66" customFormat="1" x14ac:dyDescent="0.3">
      <c r="A30" s="18">
        <v>24</v>
      </c>
      <c r="B30" s="19" t="s">
        <v>62</v>
      </c>
      <c r="C30" s="61" t="s">
        <v>295</v>
      </c>
      <c r="D30" s="20">
        <v>0</v>
      </c>
      <c r="E30" s="20">
        <v>0</v>
      </c>
      <c r="F30" s="20">
        <v>40</v>
      </c>
      <c r="G30" s="20">
        <v>12.5</v>
      </c>
      <c r="H30" s="20">
        <v>10</v>
      </c>
      <c r="I30" s="20">
        <v>0</v>
      </c>
      <c r="J30" s="20">
        <v>20</v>
      </c>
      <c r="K30" s="20">
        <v>0</v>
      </c>
      <c r="L30" s="20">
        <v>20</v>
      </c>
      <c r="M30" s="20">
        <v>10</v>
      </c>
      <c r="N30" s="20">
        <v>12.5</v>
      </c>
      <c r="O30" s="20"/>
      <c r="P30" s="21"/>
      <c r="Q30" s="20"/>
      <c r="R30" s="20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>
        <f t="shared" si="0"/>
        <v>125</v>
      </c>
      <c r="AW30" s="23"/>
    </row>
    <row r="31" spans="1:49" s="66" customFormat="1" x14ac:dyDescent="0.3">
      <c r="A31" s="18">
        <v>25</v>
      </c>
      <c r="B31" s="19" t="s">
        <v>348</v>
      </c>
      <c r="C31" s="62" t="s">
        <v>359</v>
      </c>
      <c r="D31" s="20">
        <v>0</v>
      </c>
      <c r="E31" s="20">
        <v>0</v>
      </c>
      <c r="F31" s="20">
        <v>10</v>
      </c>
      <c r="G31" s="20">
        <v>20</v>
      </c>
      <c r="H31" s="20">
        <v>20</v>
      </c>
      <c r="I31" s="20">
        <v>20</v>
      </c>
      <c r="J31" s="20">
        <v>10</v>
      </c>
      <c r="K31" s="20">
        <v>0</v>
      </c>
      <c r="L31" s="20">
        <v>0</v>
      </c>
      <c r="M31" s="20">
        <v>10</v>
      </c>
      <c r="N31" s="20">
        <v>20</v>
      </c>
      <c r="O31" s="20"/>
      <c r="P31" s="21"/>
      <c r="Q31" s="20"/>
      <c r="R31" s="20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>
        <f t="shared" si="0"/>
        <v>110</v>
      </c>
      <c r="AW31" s="23"/>
    </row>
    <row r="32" spans="1:49" s="66" customFormat="1" x14ac:dyDescent="0.3">
      <c r="A32" s="18">
        <v>26</v>
      </c>
      <c r="B32" s="19" t="s">
        <v>59</v>
      </c>
      <c r="C32" s="61">
        <v>40828</v>
      </c>
      <c r="D32" s="20">
        <v>0</v>
      </c>
      <c r="E32" s="20">
        <v>0</v>
      </c>
      <c r="F32" s="20">
        <v>0</v>
      </c>
      <c r="G32" s="20">
        <v>0</v>
      </c>
      <c r="H32" s="20">
        <v>20</v>
      </c>
      <c r="I32" s="20">
        <v>0</v>
      </c>
      <c r="J32" s="20">
        <v>20</v>
      </c>
      <c r="K32" s="20">
        <v>10</v>
      </c>
      <c r="L32" s="20">
        <v>10</v>
      </c>
      <c r="M32" s="20">
        <v>30</v>
      </c>
      <c r="N32" s="20">
        <v>12.5</v>
      </c>
      <c r="O32" s="20"/>
      <c r="P32" s="20"/>
      <c r="Q32" s="20"/>
      <c r="R32" s="20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>
        <f t="shared" si="0"/>
        <v>102.5</v>
      </c>
      <c r="AW32" s="23"/>
    </row>
    <row r="33" spans="1:49" s="66" customFormat="1" x14ac:dyDescent="0.3">
      <c r="A33" s="18">
        <v>27</v>
      </c>
      <c r="B33" s="19" t="s">
        <v>539</v>
      </c>
      <c r="C33" s="61">
        <v>40693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20</v>
      </c>
      <c r="K33" s="20">
        <v>30</v>
      </c>
      <c r="L33" s="20">
        <v>0</v>
      </c>
      <c r="M33" s="20">
        <v>20</v>
      </c>
      <c r="N33" s="20">
        <v>30</v>
      </c>
      <c r="O33" s="20"/>
      <c r="P33" s="21"/>
      <c r="Q33" s="20"/>
      <c r="R33" s="20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>
        <f t="shared" si="0"/>
        <v>100</v>
      </c>
      <c r="AW33" s="23"/>
    </row>
    <row r="34" spans="1:49" s="66" customFormat="1" x14ac:dyDescent="0.3">
      <c r="A34" s="18">
        <v>28</v>
      </c>
      <c r="B34" s="19" t="s">
        <v>51</v>
      </c>
      <c r="C34" s="61">
        <v>40599</v>
      </c>
      <c r="D34" s="20">
        <v>0</v>
      </c>
      <c r="E34" s="20">
        <v>0</v>
      </c>
      <c r="F34" s="20">
        <v>10</v>
      </c>
      <c r="G34" s="20">
        <v>45</v>
      </c>
      <c r="H34" s="20">
        <v>0</v>
      </c>
      <c r="I34" s="20">
        <v>0</v>
      </c>
      <c r="J34" s="20">
        <v>0</v>
      </c>
      <c r="K34" s="20">
        <v>0</v>
      </c>
      <c r="L34" s="20">
        <v>20</v>
      </c>
      <c r="M34" s="20">
        <v>0</v>
      </c>
      <c r="N34" s="20">
        <v>20</v>
      </c>
      <c r="O34" s="20"/>
      <c r="P34" s="20"/>
      <c r="Q34" s="20"/>
      <c r="R34" s="20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>
        <f t="shared" si="0"/>
        <v>95</v>
      </c>
      <c r="AW34" s="23"/>
    </row>
    <row r="35" spans="1:49" s="66" customFormat="1" x14ac:dyDescent="0.3">
      <c r="A35" s="18">
        <v>29</v>
      </c>
      <c r="B35" s="19" t="s">
        <v>194</v>
      </c>
      <c r="C35" s="65">
        <v>40254</v>
      </c>
      <c r="D35" s="20">
        <v>30</v>
      </c>
      <c r="E35" s="20">
        <v>0</v>
      </c>
      <c r="F35" s="20">
        <v>20</v>
      </c>
      <c r="G35" s="20">
        <v>0</v>
      </c>
      <c r="H35" s="20">
        <v>0</v>
      </c>
      <c r="I35" s="20">
        <v>0</v>
      </c>
      <c r="J35" s="20">
        <v>20</v>
      </c>
      <c r="K35" s="20">
        <v>0</v>
      </c>
      <c r="L35" s="20">
        <v>10</v>
      </c>
      <c r="M35" s="20">
        <v>5</v>
      </c>
      <c r="N35" s="20">
        <v>0</v>
      </c>
      <c r="O35" s="20"/>
      <c r="P35" s="20"/>
      <c r="Q35" s="20"/>
      <c r="R35" s="20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>
        <f t="shared" si="0"/>
        <v>85</v>
      </c>
      <c r="AW35" s="23"/>
    </row>
    <row r="36" spans="1:49" s="66" customFormat="1" x14ac:dyDescent="0.3">
      <c r="A36" s="18">
        <v>30</v>
      </c>
      <c r="B36" s="19" t="s">
        <v>87</v>
      </c>
      <c r="C36" s="62" t="s">
        <v>298</v>
      </c>
      <c r="D36" s="20">
        <v>20</v>
      </c>
      <c r="E36" s="20">
        <v>0</v>
      </c>
      <c r="F36" s="20">
        <v>10</v>
      </c>
      <c r="G36" s="20">
        <v>0</v>
      </c>
      <c r="H36" s="20">
        <v>10</v>
      </c>
      <c r="I36" s="20">
        <v>0</v>
      </c>
      <c r="J36" s="20">
        <v>10</v>
      </c>
      <c r="K36" s="20">
        <v>10</v>
      </c>
      <c r="L36" s="20">
        <v>20</v>
      </c>
      <c r="M36" s="20">
        <v>0</v>
      </c>
      <c r="N36" s="20">
        <v>0</v>
      </c>
      <c r="O36" s="20"/>
      <c r="P36" s="20"/>
      <c r="Q36" s="20"/>
      <c r="R36" s="20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>
        <f t="shared" si="0"/>
        <v>80</v>
      </c>
      <c r="AW36" s="23"/>
    </row>
    <row r="37" spans="1:49" s="66" customFormat="1" x14ac:dyDescent="0.3">
      <c r="A37" s="18">
        <v>31</v>
      </c>
      <c r="B37" s="19" t="s">
        <v>64</v>
      </c>
      <c r="C37" s="61">
        <v>40669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40</v>
      </c>
      <c r="L37" s="20">
        <v>0</v>
      </c>
      <c r="M37" s="20">
        <v>5</v>
      </c>
      <c r="N37" s="20">
        <v>30</v>
      </c>
      <c r="O37" s="20"/>
      <c r="P37" s="21"/>
      <c r="Q37" s="20"/>
      <c r="R37" s="20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>
        <f t="shared" si="0"/>
        <v>75</v>
      </c>
      <c r="AW37" s="23"/>
    </row>
    <row r="38" spans="1:49" s="66" customFormat="1" x14ac:dyDescent="0.3">
      <c r="A38" s="18">
        <v>31</v>
      </c>
      <c r="B38" s="19" t="s">
        <v>349</v>
      </c>
      <c r="C38" s="62">
        <v>39916</v>
      </c>
      <c r="D38" s="20">
        <v>0</v>
      </c>
      <c r="E38" s="20">
        <v>0</v>
      </c>
      <c r="F38" s="20">
        <v>10</v>
      </c>
      <c r="G38" s="20">
        <v>20</v>
      </c>
      <c r="H38" s="20">
        <v>10</v>
      </c>
      <c r="I38" s="20">
        <v>0</v>
      </c>
      <c r="J38" s="20">
        <v>0</v>
      </c>
      <c r="K38" s="20">
        <v>20</v>
      </c>
      <c r="L38" s="20">
        <v>10</v>
      </c>
      <c r="M38" s="20">
        <v>5</v>
      </c>
      <c r="N38" s="20">
        <v>0</v>
      </c>
      <c r="O38" s="20"/>
      <c r="P38" s="20"/>
      <c r="Q38" s="20"/>
      <c r="R38" s="20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>
        <f t="shared" si="0"/>
        <v>75</v>
      </c>
      <c r="AW38" s="23"/>
    </row>
    <row r="39" spans="1:49" s="66" customFormat="1" x14ac:dyDescent="0.3">
      <c r="A39" s="18">
        <v>33</v>
      </c>
      <c r="B39" s="19" t="s">
        <v>56</v>
      </c>
      <c r="C39" s="62" t="s">
        <v>326</v>
      </c>
      <c r="D39" s="20">
        <v>0</v>
      </c>
      <c r="E39" s="20">
        <v>0</v>
      </c>
      <c r="F39" s="20">
        <v>20</v>
      </c>
      <c r="G39" s="21">
        <v>0</v>
      </c>
      <c r="H39" s="20">
        <v>0</v>
      </c>
      <c r="I39" s="20">
        <v>30</v>
      </c>
      <c r="J39" s="20">
        <v>0</v>
      </c>
      <c r="K39" s="20">
        <v>20</v>
      </c>
      <c r="L39" s="20">
        <v>0</v>
      </c>
      <c r="M39" s="20">
        <v>0</v>
      </c>
      <c r="N39" s="20">
        <v>0</v>
      </c>
      <c r="O39" s="20"/>
      <c r="P39" s="21"/>
      <c r="Q39" s="20"/>
      <c r="R39" s="20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>
        <f t="shared" ref="AK39:AK61" si="1">+SUM(D39:AJ39)</f>
        <v>70</v>
      </c>
      <c r="AW39" s="23"/>
    </row>
    <row r="40" spans="1:49" s="66" customFormat="1" x14ac:dyDescent="0.3">
      <c r="A40" s="18">
        <v>34</v>
      </c>
      <c r="B40" s="19" t="s">
        <v>63</v>
      </c>
      <c r="C40" s="63">
        <v>41157</v>
      </c>
      <c r="D40" s="20">
        <v>0</v>
      </c>
      <c r="E40" s="20">
        <v>0</v>
      </c>
      <c r="F40" s="20">
        <v>0</v>
      </c>
      <c r="G40" s="20">
        <v>0</v>
      </c>
      <c r="H40" s="20">
        <v>10</v>
      </c>
      <c r="I40" s="20">
        <v>12.5</v>
      </c>
      <c r="J40" s="20">
        <v>10</v>
      </c>
      <c r="K40" s="20">
        <v>10</v>
      </c>
      <c r="L40" s="20">
        <v>20</v>
      </c>
      <c r="M40" s="20">
        <v>5</v>
      </c>
      <c r="N40" s="20">
        <v>0</v>
      </c>
      <c r="O40" s="20"/>
      <c r="P40" s="20"/>
      <c r="Q40" s="20"/>
      <c r="R40" s="20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>
        <f t="shared" si="1"/>
        <v>67.5</v>
      </c>
      <c r="AW40" s="23"/>
    </row>
    <row r="41" spans="1:49" s="66" customFormat="1" x14ac:dyDescent="0.3">
      <c r="A41" s="18">
        <v>35</v>
      </c>
      <c r="B41" s="19" t="s">
        <v>48</v>
      </c>
      <c r="C41" s="65">
        <v>41115</v>
      </c>
      <c r="D41" s="20">
        <v>0</v>
      </c>
      <c r="E41" s="20">
        <v>0</v>
      </c>
      <c r="F41" s="20">
        <v>0</v>
      </c>
      <c r="G41" s="20">
        <v>30</v>
      </c>
      <c r="H41" s="20">
        <v>0</v>
      </c>
      <c r="I41" s="20">
        <v>0</v>
      </c>
      <c r="J41" s="20">
        <v>30</v>
      </c>
      <c r="K41" s="20">
        <v>0</v>
      </c>
      <c r="L41" s="20">
        <v>0</v>
      </c>
      <c r="M41" s="20">
        <v>0</v>
      </c>
      <c r="N41" s="20">
        <v>0</v>
      </c>
      <c r="O41" s="20"/>
      <c r="P41" s="21"/>
      <c r="Q41" s="20"/>
      <c r="R41" s="20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>
        <f t="shared" si="1"/>
        <v>60</v>
      </c>
      <c r="AW41" s="23"/>
    </row>
    <row r="42" spans="1:49" s="66" customFormat="1" x14ac:dyDescent="0.3">
      <c r="A42" s="18">
        <v>36</v>
      </c>
      <c r="B42" s="19" t="s">
        <v>556</v>
      </c>
      <c r="C42" s="63" t="s">
        <v>586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20</v>
      </c>
      <c r="L42" s="20">
        <v>10</v>
      </c>
      <c r="M42" s="20">
        <v>10</v>
      </c>
      <c r="N42" s="20">
        <v>12.5</v>
      </c>
      <c r="O42" s="20"/>
      <c r="P42" s="20"/>
      <c r="Q42" s="20"/>
      <c r="R42" s="20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>
        <f t="shared" si="1"/>
        <v>52.5</v>
      </c>
      <c r="AW42" s="23"/>
    </row>
    <row r="43" spans="1:49" s="66" customFormat="1" x14ac:dyDescent="0.3">
      <c r="A43" s="18">
        <v>37</v>
      </c>
      <c r="B43" s="19" t="s">
        <v>538</v>
      </c>
      <c r="C43" s="63">
        <v>40532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10</v>
      </c>
      <c r="K43" s="20">
        <v>10</v>
      </c>
      <c r="L43" s="20">
        <v>10</v>
      </c>
      <c r="M43" s="20">
        <v>5</v>
      </c>
      <c r="N43" s="20">
        <v>12.5</v>
      </c>
      <c r="O43" s="20"/>
      <c r="P43" s="20"/>
      <c r="Q43" s="20"/>
      <c r="R43" s="20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>
        <f t="shared" si="1"/>
        <v>47.5</v>
      </c>
      <c r="AW43" s="23"/>
    </row>
    <row r="44" spans="1:49" s="66" customFormat="1" x14ac:dyDescent="0.3">
      <c r="A44" s="18">
        <v>37</v>
      </c>
      <c r="B44" s="19" t="s">
        <v>537</v>
      </c>
      <c r="C44" s="63">
        <v>40656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10</v>
      </c>
      <c r="K44" s="20">
        <v>20</v>
      </c>
      <c r="L44" s="20">
        <v>0</v>
      </c>
      <c r="M44" s="20">
        <v>5</v>
      </c>
      <c r="N44" s="20">
        <v>12.5</v>
      </c>
      <c r="O44" s="20"/>
      <c r="P44" s="21"/>
      <c r="Q44" s="20"/>
      <c r="R44" s="20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>
        <f t="shared" si="1"/>
        <v>47.5</v>
      </c>
      <c r="AW44" s="23"/>
    </row>
    <row r="45" spans="1:49" s="66" customFormat="1" x14ac:dyDescent="0.3">
      <c r="A45" s="18">
        <v>39</v>
      </c>
      <c r="B45" s="19" t="s">
        <v>470</v>
      </c>
      <c r="C45" s="63">
        <v>40049</v>
      </c>
      <c r="D45" s="20">
        <v>0</v>
      </c>
      <c r="E45" s="20">
        <v>0</v>
      </c>
      <c r="F45" s="20">
        <v>0</v>
      </c>
      <c r="G45" s="20">
        <v>0</v>
      </c>
      <c r="H45" s="20">
        <v>30</v>
      </c>
      <c r="I45" s="20">
        <v>0</v>
      </c>
      <c r="J45" s="20">
        <v>10</v>
      </c>
      <c r="K45" s="20">
        <v>0</v>
      </c>
      <c r="L45" s="20">
        <v>0</v>
      </c>
      <c r="M45" s="20">
        <v>5</v>
      </c>
      <c r="N45" s="20">
        <v>0</v>
      </c>
      <c r="O45" s="20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>
        <f t="shared" si="1"/>
        <v>45</v>
      </c>
      <c r="AW45" s="23"/>
    </row>
    <row r="46" spans="1:49" s="66" customFormat="1" x14ac:dyDescent="0.3">
      <c r="A46" s="18">
        <v>40</v>
      </c>
      <c r="B46" s="19" t="s">
        <v>472</v>
      </c>
      <c r="C46" s="63">
        <v>40540</v>
      </c>
      <c r="D46" s="20">
        <v>0</v>
      </c>
      <c r="E46" s="20">
        <v>0</v>
      </c>
      <c r="F46" s="20">
        <v>0</v>
      </c>
      <c r="G46" s="20">
        <v>0</v>
      </c>
      <c r="H46" s="20">
        <v>10</v>
      </c>
      <c r="I46" s="20">
        <v>0</v>
      </c>
      <c r="J46" s="20">
        <v>10</v>
      </c>
      <c r="K46" s="20">
        <v>10</v>
      </c>
      <c r="L46" s="20">
        <v>10</v>
      </c>
      <c r="M46" s="20">
        <v>0</v>
      </c>
      <c r="N46" s="20">
        <v>0</v>
      </c>
      <c r="O46" s="20"/>
      <c r="P46" s="20"/>
      <c r="Q46" s="20"/>
      <c r="R46" s="20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>
        <f t="shared" si="1"/>
        <v>40</v>
      </c>
      <c r="AW46" s="23"/>
    </row>
    <row r="47" spans="1:49" s="66" customFormat="1" x14ac:dyDescent="0.3">
      <c r="A47" s="18">
        <v>41</v>
      </c>
      <c r="B47" s="19" t="s">
        <v>50</v>
      </c>
      <c r="C47" s="63" t="s">
        <v>324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30</v>
      </c>
      <c r="K47" s="20">
        <v>0</v>
      </c>
      <c r="L47" s="20">
        <v>0</v>
      </c>
      <c r="M47" s="20">
        <v>0</v>
      </c>
      <c r="N47" s="20">
        <v>0</v>
      </c>
      <c r="O47" s="20"/>
      <c r="P47" s="21"/>
      <c r="Q47" s="20"/>
      <c r="R47" s="20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>
        <f t="shared" si="1"/>
        <v>30</v>
      </c>
      <c r="AW47" s="23"/>
    </row>
    <row r="48" spans="1:49" s="66" customFormat="1" x14ac:dyDescent="0.3">
      <c r="A48" s="18">
        <v>42</v>
      </c>
      <c r="B48" s="19" t="s">
        <v>347</v>
      </c>
      <c r="C48" s="65">
        <v>40706</v>
      </c>
      <c r="D48" s="20">
        <v>0</v>
      </c>
      <c r="E48" s="20">
        <v>0</v>
      </c>
      <c r="F48" s="20">
        <v>10</v>
      </c>
      <c r="G48" s="20">
        <v>0</v>
      </c>
      <c r="H48" s="20">
        <v>0</v>
      </c>
      <c r="I48" s="20">
        <v>0</v>
      </c>
      <c r="J48" s="20">
        <v>10</v>
      </c>
      <c r="K48" s="20">
        <v>0</v>
      </c>
      <c r="L48" s="20">
        <v>0</v>
      </c>
      <c r="M48" s="20">
        <v>5</v>
      </c>
      <c r="N48" s="20">
        <v>0</v>
      </c>
      <c r="O48" s="20"/>
      <c r="P48" s="21"/>
      <c r="Q48" s="20"/>
      <c r="R48" s="20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>
        <f t="shared" si="1"/>
        <v>25</v>
      </c>
      <c r="AW48" s="23"/>
    </row>
    <row r="49" spans="1:49" s="66" customFormat="1" x14ac:dyDescent="0.3">
      <c r="A49" s="18">
        <v>43</v>
      </c>
      <c r="B49" s="19" t="s">
        <v>352</v>
      </c>
      <c r="C49" s="65">
        <v>40549</v>
      </c>
      <c r="D49" s="20">
        <v>0</v>
      </c>
      <c r="E49" s="20">
        <v>0</v>
      </c>
      <c r="F49" s="20">
        <v>20</v>
      </c>
      <c r="G49" s="20">
        <v>0</v>
      </c>
      <c r="H49" s="21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/>
      <c r="P49" s="21"/>
      <c r="Q49" s="20"/>
      <c r="R49" s="20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>
        <f t="shared" si="1"/>
        <v>20</v>
      </c>
      <c r="AW49" s="23"/>
    </row>
    <row r="50" spans="1:49" s="66" customFormat="1" x14ac:dyDescent="0.3">
      <c r="A50" s="18">
        <v>43</v>
      </c>
      <c r="B50" s="19" t="s">
        <v>86</v>
      </c>
      <c r="C50" s="65">
        <v>40235</v>
      </c>
      <c r="D50" s="20">
        <v>0</v>
      </c>
      <c r="E50" s="20">
        <v>0</v>
      </c>
      <c r="F50" s="20">
        <v>0</v>
      </c>
      <c r="G50" s="20">
        <v>0</v>
      </c>
      <c r="H50" s="20">
        <v>20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>
        <f t="shared" si="1"/>
        <v>20</v>
      </c>
      <c r="AW50" s="23"/>
    </row>
    <row r="51" spans="1:49" s="66" customFormat="1" x14ac:dyDescent="0.3">
      <c r="A51" s="18">
        <v>43</v>
      </c>
      <c r="B51" s="19" t="s">
        <v>471</v>
      </c>
      <c r="C51" s="63">
        <v>40327</v>
      </c>
      <c r="D51" s="20">
        <v>0</v>
      </c>
      <c r="E51" s="20">
        <v>0</v>
      </c>
      <c r="F51" s="20">
        <v>0</v>
      </c>
      <c r="G51" s="20">
        <v>0</v>
      </c>
      <c r="H51" s="20">
        <v>20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/>
      <c r="P51" s="21"/>
      <c r="Q51" s="20"/>
      <c r="R51" s="20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>
        <f t="shared" si="1"/>
        <v>20</v>
      </c>
      <c r="AW51" s="23"/>
    </row>
    <row r="52" spans="1:49" s="66" customFormat="1" x14ac:dyDescent="0.3">
      <c r="A52" s="18">
        <v>43</v>
      </c>
      <c r="B52" s="19" t="s">
        <v>473</v>
      </c>
      <c r="C52" s="63">
        <v>43842</v>
      </c>
      <c r="D52" s="20">
        <v>0</v>
      </c>
      <c r="E52" s="20">
        <v>0</v>
      </c>
      <c r="F52" s="20">
        <v>0</v>
      </c>
      <c r="G52" s="20">
        <v>0</v>
      </c>
      <c r="H52" s="20">
        <v>10</v>
      </c>
      <c r="I52" s="20">
        <v>0</v>
      </c>
      <c r="J52" s="20">
        <v>0</v>
      </c>
      <c r="K52" s="20">
        <v>0</v>
      </c>
      <c r="L52" s="20">
        <v>10</v>
      </c>
      <c r="M52" s="20">
        <v>0</v>
      </c>
      <c r="N52" s="20">
        <v>0</v>
      </c>
      <c r="O52" s="20"/>
      <c r="P52" s="20"/>
      <c r="Q52" s="20"/>
      <c r="R52" s="20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>
        <f t="shared" si="1"/>
        <v>20</v>
      </c>
      <c r="AW52" s="23"/>
    </row>
    <row r="53" spans="1:49" s="66" customFormat="1" x14ac:dyDescent="0.3">
      <c r="A53" s="18">
        <v>43</v>
      </c>
      <c r="B53" s="19" t="s">
        <v>195</v>
      </c>
      <c r="C53" s="65">
        <v>40247</v>
      </c>
      <c r="D53" s="20">
        <v>20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/>
      <c r="P53" s="21"/>
      <c r="Q53" s="20"/>
      <c r="R53" s="20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>
        <f t="shared" si="1"/>
        <v>20</v>
      </c>
      <c r="AW53" s="23"/>
    </row>
    <row r="54" spans="1:49" s="66" customFormat="1" x14ac:dyDescent="0.3">
      <c r="A54" s="18">
        <v>48</v>
      </c>
      <c r="B54" s="19" t="s">
        <v>468</v>
      </c>
      <c r="C54" s="63">
        <v>41256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12.5</v>
      </c>
      <c r="O54" s="20"/>
      <c r="P54" s="20"/>
      <c r="Q54" s="20"/>
      <c r="R54" s="20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>
        <f t="shared" si="1"/>
        <v>12.5</v>
      </c>
      <c r="AW54" s="23"/>
    </row>
    <row r="55" spans="1:49" s="66" customFormat="1" x14ac:dyDescent="0.3">
      <c r="A55" s="18">
        <v>48</v>
      </c>
      <c r="B55" s="19" t="s">
        <v>355</v>
      </c>
      <c r="C55" s="65" t="s">
        <v>360</v>
      </c>
      <c r="D55" s="20">
        <v>0</v>
      </c>
      <c r="E55" s="20">
        <v>0</v>
      </c>
      <c r="F55" s="20">
        <v>0</v>
      </c>
      <c r="G55" s="20">
        <v>12.5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/>
      <c r="P55" s="21"/>
      <c r="Q55" s="20"/>
      <c r="R55" s="20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>
        <f t="shared" si="1"/>
        <v>12.5</v>
      </c>
      <c r="AW55" s="23"/>
    </row>
    <row r="56" spans="1:49" s="66" customFormat="1" x14ac:dyDescent="0.3">
      <c r="A56" s="18">
        <v>50</v>
      </c>
      <c r="B56" s="19" t="s">
        <v>418</v>
      </c>
      <c r="C56" s="63">
        <v>40987</v>
      </c>
      <c r="D56" s="20">
        <v>0</v>
      </c>
      <c r="E56" s="20">
        <v>0</v>
      </c>
      <c r="F56" s="20">
        <v>0</v>
      </c>
      <c r="G56" s="20">
        <v>0</v>
      </c>
      <c r="H56" s="20">
        <v>10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/>
      <c r="P56" s="21"/>
      <c r="Q56" s="20"/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>
        <f t="shared" si="1"/>
        <v>10</v>
      </c>
      <c r="AW56" s="23"/>
    </row>
    <row r="57" spans="1:49" s="66" customFormat="1" x14ac:dyDescent="0.3">
      <c r="A57" s="18">
        <v>50</v>
      </c>
      <c r="B57" s="19" t="s">
        <v>604</v>
      </c>
      <c r="C57" s="65">
        <v>40746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10</v>
      </c>
      <c r="M57" s="20">
        <v>0</v>
      </c>
      <c r="N57" s="20">
        <v>0</v>
      </c>
      <c r="O57" s="20"/>
      <c r="P57" s="21"/>
      <c r="Q57" s="20"/>
      <c r="R57" s="20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>
        <f t="shared" si="1"/>
        <v>10</v>
      </c>
      <c r="AW57" s="23"/>
    </row>
    <row r="58" spans="1:49" s="66" customFormat="1" x14ac:dyDescent="0.3">
      <c r="A58" s="18">
        <v>52</v>
      </c>
      <c r="B58" s="19" t="s">
        <v>632</v>
      </c>
      <c r="C58" s="63">
        <v>40045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5</v>
      </c>
      <c r="N58" s="20">
        <v>0</v>
      </c>
      <c r="O58" s="20"/>
      <c r="P58" s="20"/>
      <c r="Q58" s="20"/>
      <c r="R58" s="20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>
        <f t="shared" si="1"/>
        <v>5</v>
      </c>
      <c r="AW58" s="23"/>
    </row>
    <row r="59" spans="1:49" s="66" customFormat="1" x14ac:dyDescent="0.3">
      <c r="A59" s="18">
        <v>52</v>
      </c>
      <c r="B59" s="19" t="s">
        <v>631</v>
      </c>
      <c r="C59" s="63">
        <v>40631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5</v>
      </c>
      <c r="N59" s="20">
        <v>0</v>
      </c>
      <c r="O59" s="20"/>
      <c r="P59" s="20"/>
      <c r="Q59" s="20"/>
      <c r="R59" s="20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>
        <f t="shared" si="1"/>
        <v>5</v>
      </c>
      <c r="AW59" s="23"/>
    </row>
    <row r="60" spans="1:49" s="66" customFormat="1" x14ac:dyDescent="0.3">
      <c r="A60" s="18"/>
      <c r="B60" s="19"/>
      <c r="C60" s="63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>
        <f t="shared" si="1"/>
        <v>0</v>
      </c>
      <c r="AW60" s="23"/>
    </row>
    <row r="61" spans="1:49" s="66" customFormat="1" x14ac:dyDescent="0.3">
      <c r="A61" s="18"/>
      <c r="B61" s="19"/>
      <c r="C61" s="63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>
        <f t="shared" si="1"/>
        <v>0</v>
      </c>
      <c r="AW61" s="23"/>
    </row>
  </sheetData>
  <autoFilter ref="A6:AK55" xr:uid="{00000000-0009-0000-0000-000008000000}">
    <sortState xmlns:xlrd2="http://schemas.microsoft.com/office/spreadsheetml/2017/richdata2" ref="A7:AK61">
      <sortCondition descending="1" ref="AK6:AK55"/>
    </sortState>
  </autoFilter>
  <sortState xmlns:xlrd2="http://schemas.microsoft.com/office/spreadsheetml/2017/richdata2" ref="B7:AK49">
    <sortCondition descending="1" ref="AK7:AK49"/>
  </sortState>
  <mergeCells count="16">
    <mergeCell ref="A1:AK1"/>
    <mergeCell ref="A2:AK2"/>
    <mergeCell ref="A3:AK3"/>
    <mergeCell ref="A4:AK4"/>
    <mergeCell ref="A5:C5"/>
    <mergeCell ref="D5:E5"/>
    <mergeCell ref="F5:G5"/>
    <mergeCell ref="H5:I5"/>
    <mergeCell ref="S5:T5"/>
    <mergeCell ref="U5:V5"/>
    <mergeCell ref="W5:X5"/>
    <mergeCell ref="Y5:Z5"/>
    <mergeCell ref="AA5:AB5"/>
    <mergeCell ref="AD5:AE5"/>
    <mergeCell ref="AG5:AH5"/>
    <mergeCell ref="AI5:AJ5"/>
  </mergeCells>
  <conditionalFormatting sqref="B1:B21 B62:B1048576">
    <cfRule type="duplicateValues" dxfId="8" priority="8"/>
  </conditionalFormatting>
  <conditionalFormatting sqref="B1:B53 B55:B58 B60:B1048576">
    <cfRule type="duplicateValues" dxfId="7" priority="6"/>
  </conditionalFormatting>
  <conditionalFormatting sqref="B22:B53 B55:B58 B60:B61">
    <cfRule type="duplicateValues" dxfId="6" priority="7"/>
  </conditionalFormatting>
  <conditionalFormatting sqref="AK1:AK6 AK62:AK1048576">
    <cfRule type="duplicateValues" dxfId="5" priority="2"/>
    <cfRule type="duplicateValues" dxfId="4" priority="3"/>
    <cfRule type="duplicateValues" dxfId="3" priority="5"/>
  </conditionalFormatting>
  <printOptions horizontalCentered="1" verticalCentered="1"/>
  <pageMargins left="0.39370078740157483" right="0.39370078740157483" top="0.39370078740157483" bottom="0.39370078740157483" header="0" footer="0"/>
  <pageSetup paperSize="9" scale="1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0C71630D38AE4EAA2BEEC28CAF929E" ma:contentTypeVersion="17" ma:contentTypeDescription="Create a new document." ma:contentTypeScope="" ma:versionID="b42f86803b35b14ae224b29272e411c3">
  <xsd:schema xmlns:xsd="http://www.w3.org/2001/XMLSchema" xmlns:xs="http://www.w3.org/2001/XMLSchema" xmlns:p="http://schemas.microsoft.com/office/2006/metadata/properties" xmlns:ns3="f7c937ac-4c1c-4157-9146-f9de347020e1" xmlns:ns4="a15514b1-509a-4521-a079-23ace889780f" targetNamespace="http://schemas.microsoft.com/office/2006/metadata/properties" ma:root="true" ma:fieldsID="8d26bef46082d06a895476bd3038df24" ns3:_="" ns4:_="">
    <xsd:import namespace="f7c937ac-4c1c-4157-9146-f9de347020e1"/>
    <xsd:import namespace="a15514b1-509a-4521-a079-23ace889780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937ac-4c1c-4157-9146-f9de347020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514b1-509a-4521-a079-23ace8897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5514b1-509a-4521-a079-23ace889780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600F5-FBE2-4889-BFC3-BFF5DCDC0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937ac-4c1c-4157-9146-f9de347020e1"/>
    <ds:schemaRef ds:uri="a15514b1-509a-4521-a079-23ace88978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A62EA1-F2B0-4368-82A1-9AF8898A366D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f7c937ac-4c1c-4157-9146-f9de347020e1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15514b1-509a-4521-a079-23ace889780f"/>
  </ds:schemaRefs>
</ds:datastoreItem>
</file>

<file path=customXml/itemProps3.xml><?xml version="1.0" encoding="utf-8"?>
<ds:datastoreItem xmlns:ds="http://schemas.openxmlformats.org/officeDocument/2006/customXml" ds:itemID="{C96F0C20-E460-4A2C-9BF0-8151BAE189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U10M</vt:lpstr>
      <vt:lpstr>U12M</vt:lpstr>
      <vt:lpstr>U14M</vt:lpstr>
      <vt:lpstr>U16M</vt:lpstr>
      <vt:lpstr>U18M</vt:lpstr>
      <vt:lpstr>U10F</vt:lpstr>
      <vt:lpstr>U12F</vt:lpstr>
      <vt:lpstr>U14F</vt:lpstr>
      <vt:lpstr>U16F</vt:lpstr>
      <vt:lpstr>U18F</vt:lpstr>
      <vt:lpstr>U10F!Área_de_impresión</vt:lpstr>
      <vt:lpstr>U12F!Área_de_impresión</vt:lpstr>
      <vt:lpstr>U12M!Área_de_impresión</vt:lpstr>
      <vt:lpstr>U14F!Área_de_impresión</vt:lpstr>
      <vt:lpstr>U14M!Área_de_impresión</vt:lpstr>
      <vt:lpstr>U16F!Área_de_impresión</vt:lpstr>
      <vt:lpstr>U16M!Área_de_impresión</vt:lpstr>
      <vt:lpstr>U18F!Área_de_impresión</vt:lpstr>
      <vt:lpstr>U18M!Área_de_impresión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2025-11-12T01:45:50Z</cp:lastPrinted>
  <dcterms:created xsi:type="dcterms:W3CDTF">2024-01-16T14:12:38Z</dcterms:created>
  <dcterms:modified xsi:type="dcterms:W3CDTF">2025-12-15T15:24:11Z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0x0101000F0C71630D38AE4EAA2BEEC28CAF929E</vt:lpwstr>
  </property>
</Properties>
</file>